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Pol'!$A$1:$H$1586</definedName>
    <definedName name="_xlnm.Print_Area" localSheetId="0">Stavba!$A$1:$J$78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10" i="12"/>
  <c r="G636" l="1"/>
  <c r="G1300"/>
  <c r="G1287" l="1"/>
  <c r="G1366" l="1"/>
  <c r="G1364"/>
  <c r="G1363" l="1"/>
  <c r="G1360" l="1"/>
  <c r="G1298" l="1"/>
  <c r="G1325"/>
  <c r="G1326"/>
  <c r="G1327"/>
  <c r="G1328"/>
  <c r="G1329"/>
  <c r="G1330"/>
  <c r="G1331"/>
  <c r="G1332"/>
  <c r="G1333"/>
  <c r="G1335"/>
  <c r="G1336"/>
  <c r="G1337"/>
  <c r="G1338"/>
  <c r="G1339"/>
  <c r="G1340"/>
  <c r="G1341"/>
  <c r="G1343"/>
  <c r="G1344"/>
  <c r="G1345"/>
  <c r="G1346"/>
  <c r="G1347"/>
  <c r="G1348"/>
  <c r="G1350"/>
  <c r="G1351"/>
  <c r="G1352"/>
  <c r="G1353"/>
  <c r="G1354"/>
  <c r="G1355"/>
  <c r="G1357"/>
  <c r="G1358"/>
  <c r="G1359"/>
  <c r="G1361"/>
  <c r="G1362"/>
  <c r="G1136" l="1"/>
  <c r="G1324" l="1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255" l="1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182" l="1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181" l="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35" l="1"/>
  <c r="G1134"/>
  <c r="G1133"/>
  <c r="G1132"/>
  <c r="G1131"/>
  <c r="G1130"/>
  <c r="G1129"/>
  <c r="G1128"/>
  <c r="G1127"/>
  <c r="G1126"/>
  <c r="G1125"/>
  <c r="G1124"/>
  <c r="G1123"/>
  <c r="G1122"/>
  <c r="G1120"/>
  <c r="G1119"/>
  <c r="G1118"/>
  <c r="G1117"/>
  <c r="G1116"/>
  <c r="P1586" l="1"/>
  <c r="F39" i="1" s="1"/>
  <c r="Q1586" i="12"/>
  <c r="G39" i="1" s="1"/>
  <c r="G40" s="1"/>
  <c r="G9" i="12"/>
  <c r="G17"/>
  <c r="G20"/>
  <c r="G22"/>
  <c r="G26"/>
  <c r="G28"/>
  <c r="G30"/>
  <c r="G32"/>
  <c r="G34"/>
  <c r="G37"/>
  <c r="G42"/>
  <c r="G45"/>
  <c r="G47"/>
  <c r="G50"/>
  <c r="G55"/>
  <c r="G60"/>
  <c r="G65"/>
  <c r="G68"/>
  <c r="G71"/>
  <c r="G74"/>
  <c r="G77"/>
  <c r="G86"/>
  <c r="G95"/>
  <c r="G104"/>
  <c r="G106"/>
  <c r="G108"/>
  <c r="G111"/>
  <c r="G114"/>
  <c r="G116"/>
  <c r="G118"/>
  <c r="G120"/>
  <c r="G122"/>
  <c r="G124"/>
  <c r="G126"/>
  <c r="G128"/>
  <c r="G130"/>
  <c r="G132"/>
  <c r="G134"/>
  <c r="G137"/>
  <c r="G151"/>
  <c r="G157"/>
  <c r="G162"/>
  <c r="G165"/>
  <c r="G168"/>
  <c r="G174"/>
  <c r="G179"/>
  <c r="G182"/>
  <c r="G184"/>
  <c r="G186"/>
  <c r="G188"/>
  <c r="G190"/>
  <c r="G192"/>
  <c r="G194"/>
  <c r="G196"/>
  <c r="G198"/>
  <c r="G200"/>
  <c r="G202"/>
  <c r="G204"/>
  <c r="G206"/>
  <c r="G208"/>
  <c r="G210"/>
  <c r="G212"/>
  <c r="G214"/>
  <c r="G216"/>
  <c r="G218"/>
  <c r="G220"/>
  <c r="G222"/>
  <c r="G224"/>
  <c r="G226"/>
  <c r="G228"/>
  <c r="G230"/>
  <c r="G232"/>
  <c r="G244"/>
  <c r="G256"/>
  <c r="G259"/>
  <c r="G263"/>
  <c r="G266"/>
  <c r="G269"/>
  <c r="G272"/>
  <c r="G274"/>
  <c r="G276"/>
  <c r="G278"/>
  <c r="G280"/>
  <c r="G282"/>
  <c r="G284"/>
  <c r="G286"/>
  <c r="G289"/>
  <c r="G291"/>
  <c r="G293"/>
  <c r="G297"/>
  <c r="G299"/>
  <c r="G304"/>
  <c r="G309"/>
  <c r="G313"/>
  <c r="G317"/>
  <c r="G319"/>
  <c r="G321"/>
  <c r="G331"/>
  <c r="G341"/>
  <c r="G351"/>
  <c r="G355"/>
  <c r="G359"/>
  <c r="G363"/>
  <c r="G365"/>
  <c r="G367"/>
  <c r="G369"/>
  <c r="G372"/>
  <c r="G375"/>
  <c r="G378"/>
  <c r="G381"/>
  <c r="G384"/>
  <c r="G387"/>
  <c r="G390"/>
  <c r="G393"/>
  <c r="G395"/>
  <c r="G397"/>
  <c r="G400"/>
  <c r="G402"/>
  <c r="G404"/>
  <c r="G406"/>
  <c r="G408"/>
  <c r="G410"/>
  <c r="G412"/>
  <c r="G415"/>
  <c r="G424"/>
  <c r="G426"/>
  <c r="G428"/>
  <c r="G437"/>
  <c r="G441"/>
  <c r="G444"/>
  <c r="G446"/>
  <c r="G448"/>
  <c r="G450"/>
  <c r="G452"/>
  <c r="G454"/>
  <c r="G456"/>
  <c r="G458"/>
  <c r="G467"/>
  <c r="G477"/>
  <c r="G486"/>
  <c r="G495"/>
  <c r="G504"/>
  <c r="G513"/>
  <c r="G522"/>
  <c r="G529"/>
  <c r="G532"/>
  <c r="G535"/>
  <c r="G537"/>
  <c r="G540"/>
  <c r="G555"/>
  <c r="G570"/>
  <c r="G585"/>
  <c r="G600"/>
  <c r="G609"/>
  <c r="G612"/>
  <c r="G616"/>
  <c r="G625"/>
  <c r="G643"/>
  <c r="G649"/>
  <c r="G652"/>
  <c r="G656"/>
  <c r="G658"/>
  <c r="G660"/>
  <c r="G663"/>
  <c r="G665"/>
  <c r="G667"/>
  <c r="G669"/>
  <c r="G671"/>
  <c r="G674"/>
  <c r="G680"/>
  <c r="G683"/>
  <c r="G686"/>
  <c r="G692"/>
  <c r="G695"/>
  <c r="G697"/>
  <c r="G699"/>
  <c r="G702"/>
  <c r="G704"/>
  <c r="G706"/>
  <c r="G719"/>
  <c r="G721"/>
  <c r="G724"/>
  <c r="G723" s="1"/>
  <c r="I60" i="1" s="1"/>
  <c r="G727" i="12"/>
  <c r="G729"/>
  <c r="G731"/>
  <c r="G733"/>
  <c r="G735"/>
  <c r="G737"/>
  <c r="G739"/>
  <c r="G741"/>
  <c r="G743"/>
  <c r="G745"/>
  <c r="G747"/>
  <c r="G749"/>
  <c r="G75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8"/>
  <c r="G787" s="1"/>
  <c r="I62" i="1" s="1"/>
  <c r="G791" i="12"/>
  <c r="G793"/>
  <c r="G798"/>
  <c r="G800"/>
  <c r="G805"/>
  <c r="G814"/>
  <c r="G823"/>
  <c r="G827"/>
  <c r="G844"/>
  <c r="G846"/>
  <c r="G856"/>
  <c r="G861"/>
  <c r="G871"/>
  <c r="G884"/>
  <c r="G894"/>
  <c r="G902"/>
  <c r="G915"/>
  <c r="G920"/>
  <c r="G930"/>
  <c r="G943"/>
  <c r="G946"/>
  <c r="G949"/>
  <c r="G951"/>
  <c r="G956"/>
  <c r="G959"/>
  <c r="G962"/>
  <c r="G965"/>
  <c r="G967"/>
  <c r="G981"/>
  <c r="G990"/>
  <c r="G999"/>
  <c r="G1009"/>
  <c r="G1020"/>
  <c r="G1023"/>
  <c r="G1028"/>
  <c r="G1038"/>
  <c r="G1051"/>
  <c r="G1059"/>
  <c r="G1062"/>
  <c r="G1065"/>
  <c r="G1067"/>
  <c r="G1069"/>
  <c r="G1072"/>
  <c r="G1074"/>
  <c r="G1085"/>
  <c r="G1096"/>
  <c r="G1099"/>
  <c r="G1102"/>
  <c r="G1104"/>
  <c r="G1106"/>
  <c r="G1108"/>
  <c r="G1111"/>
  <c r="G1114"/>
  <c r="G1137"/>
  <c r="G1139"/>
  <c r="G1142"/>
  <c r="G1145"/>
  <c r="G1148"/>
  <c r="G1150"/>
  <c r="G1152"/>
  <c r="G1154"/>
  <c r="G1157"/>
  <c r="G1159"/>
  <c r="G1162"/>
  <c r="G1288"/>
  <c r="G1290"/>
  <c r="G1292"/>
  <c r="G1294"/>
  <c r="G1296"/>
  <c r="G1367"/>
  <c r="G1369"/>
  <c r="G1379"/>
  <c r="G1381"/>
  <c r="G1385"/>
  <c r="G1387"/>
  <c r="G1393"/>
  <c r="G1399"/>
  <c r="G1404"/>
  <c r="G1408"/>
  <c r="G1411"/>
  <c r="G1421"/>
  <c r="G1423"/>
  <c r="G1432"/>
  <c r="G1436"/>
  <c r="G1446"/>
  <c r="G1448"/>
  <c r="G1455"/>
  <c r="G1457"/>
  <c r="G1464"/>
  <c r="G1474"/>
  <c r="G1476"/>
  <c r="G1484"/>
  <c r="G1492"/>
  <c r="G1495"/>
  <c r="G1503"/>
  <c r="G1514"/>
  <c r="G1516"/>
  <c r="G1519"/>
  <c r="G1522"/>
  <c r="G1525"/>
  <c r="G1532"/>
  <c r="G1540"/>
  <c r="G1550"/>
  <c r="G1552"/>
  <c r="G1551" s="1"/>
  <c r="I77" i="1" s="1"/>
  <c r="I20"/>
  <c r="I19"/>
  <c r="G27"/>
  <c r="J28"/>
  <c r="J26"/>
  <c r="G38"/>
  <c r="F38"/>
  <c r="H32"/>
  <c r="J23"/>
  <c r="J24"/>
  <c r="J25"/>
  <c r="J27"/>
  <c r="E24"/>
  <c r="E26"/>
  <c r="G1539" i="12" l="1"/>
  <c r="I76" i="1" s="1"/>
  <c r="I18" s="1"/>
  <c r="G1447" i="12"/>
  <c r="I72" i="1" s="1"/>
  <c r="G1521" i="12"/>
  <c r="I75" i="1" s="1"/>
  <c r="F40"/>
  <c r="H39"/>
  <c r="H40" s="1"/>
  <c r="G1515" i="12"/>
  <c r="I74" i="1" s="1"/>
  <c r="G1368" i="12"/>
  <c r="I71" i="1" s="1"/>
  <c r="G1115" i="12"/>
  <c r="I67" i="1" s="1"/>
  <c r="G790" i="12"/>
  <c r="I63" i="1" s="1"/>
  <c r="G611" i="12"/>
  <c r="I56" i="1" s="1"/>
  <c r="G414" i="12"/>
  <c r="I54" i="1" s="1"/>
  <c r="G258" i="12"/>
  <c r="I50" i="1" s="1"/>
  <c r="G1475" i="12"/>
  <c r="I73" i="1" s="1"/>
  <c r="G1289" i="12"/>
  <c r="I70" i="1" s="1"/>
  <c r="G845" i="12"/>
  <c r="I64" i="1" s="1"/>
  <c r="G476" i="12"/>
  <c r="I55" i="1" s="1"/>
  <c r="G399" i="12"/>
  <c r="I53" i="1" s="1"/>
  <c r="G288" i="12"/>
  <c r="I51" i="1" s="1"/>
  <c r="G24"/>
  <c r="G1138" i="12"/>
  <c r="I68" i="1" s="1"/>
  <c r="G1163" i="12"/>
  <c r="I69" i="1" s="1"/>
  <c r="G1073" i="12"/>
  <c r="I66" i="1" s="1"/>
  <c r="G966" i="12"/>
  <c r="I65" i="1" s="1"/>
  <c r="G726" i="12"/>
  <c r="I61" i="1" s="1"/>
  <c r="G701" i="12"/>
  <c r="I59" i="1" s="1"/>
  <c r="G662" i="12"/>
  <c r="I58" i="1" s="1"/>
  <c r="G655" i="12"/>
  <c r="I57" i="1" s="1"/>
  <c r="G371" i="12"/>
  <c r="I52" i="1" s="1"/>
  <c r="G136" i="12"/>
  <c r="I49" i="1" s="1"/>
  <c r="G36" i="12"/>
  <c r="I48" i="1" s="1"/>
  <c r="G8" i="12"/>
  <c r="I39" i="1" l="1"/>
  <c r="I40" s="1"/>
  <c r="J39" s="1"/>
  <c r="J40" s="1"/>
  <c r="I17"/>
  <c r="G28"/>
  <c r="G1586" i="12"/>
  <c r="I47" i="1"/>
  <c r="I78" s="1"/>
  <c r="I16" l="1"/>
  <c r="I21" s="1"/>
  <c r="G25" s="1"/>
  <c r="G26" s="1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<sst xmlns="http://schemas.openxmlformats.org/spreadsheetml/2006/main" count="4739" uniqueCount="1587">
  <si>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</si>
  <si>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</si>
  <si>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</si>
  <si>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</si>
  <si>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</si>
  <si>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</si>
  <si>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</si>
  <si>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</si>
  <si>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</si>
  <si>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</si>
  <si>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</si>
  <si>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</si>
  <si>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</si>
  <si>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</si>
  <si>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</si>
  <si>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</si>
  <si>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</si>
  <si>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</si>
  <si>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</si>
  <si>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</si>
  <si>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</si>
  <si>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</si>
  <si>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</si>
  <si>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</si>
  <si>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</si>
  <si>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</si>
  <si>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</si>
  <si>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</si>
  <si>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</si>
  <si>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</si>
  <si>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</si>
  <si>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</si>
  <si>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</si>
  <si>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</si>
  <si>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</si>
  <si>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</si>
  <si>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</si>
  <si>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</si>
  <si>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</si>
  <si>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</si>
  <si>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</si>
  <si>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</si>
  <si>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</si>
  <si>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</si>
  <si>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</si>
  <si>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</si>
  <si>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</si>
  <si>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</si>
  <si>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</si>
  <si>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</si>
  <si>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</si>
  <si>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</si>
  <si>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</si>
  <si>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</si>
  <si>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</si>
  <si>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</si>
  <si>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</si>
  <si>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</si>
  <si>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</si>
  <si>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</si>
  <si>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</si>
  <si>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</si>
  <si>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</si>
  <si>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</si>
  <si>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</si>
  <si>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</si>
  <si>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</si>
  <si>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</si>
  <si>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</si>
  <si>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</si>
  <si>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</si>
  <si>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</si>
  <si>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</si>
  <si>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</si>
  <si>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</si>
  <si>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</si>
  <si>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</si>
  <si>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</si>
  <si>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</si>
  <si>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</si>
  <si>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</si>
  <si>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</si>
  <si>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</si>
  <si>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</si>
  <si>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</si>
  <si>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</si>
  <si>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</si>
  <si>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</si>
  <si>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</si>
  <si>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</si>
  <si>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</si>
  <si>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</si>
  <si>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</si>
  <si>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</si>
  <si>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</si>
  <si>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</si>
  <si>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</si>
  <si>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</si>
  <si>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</si>
  <si>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</si>
  <si>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</si>
  <si>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</si>
  <si>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</si>
  <si>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</si>
  <si>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</si>
  <si>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</si>
  <si>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</si>
  <si>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</si>
  <si>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</si>
  <si>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</si>
  <si>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</si>
  <si>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</si>
  <si>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</si>
  <si>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</si>
  <si>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</si>
  <si>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</si>
  <si>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</si>
  <si>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</si>
  <si>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</si>
  <si>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</si>
  <si>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</si>
  <si>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</si>
  <si>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</si>
  <si>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</si>
  <si>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m3</t>
  </si>
  <si>
    <t>POL1_0</t>
  </si>
  <si>
    <t>rýhy drenáží:0,5*0,8*95,5</t>
  </si>
  <si>
    <t>VV</t>
  </si>
  <si>
    <t>pasy:0,4*(1,15*(26,3+18,8+0,5*6+3)+1,25*4+1*20,5+20,8*2)</t>
  </si>
  <si>
    <t>0,4*(0,6*(16,7+5,1+5,7*2+5+3,9*2+9,1*2+6,9*2+14,4))</t>
  </si>
  <si>
    <t>0,4*(1,75*1,5+0,75*2+1,95*(20,6+5,8)+1,45*(16+8,2))</t>
  </si>
  <si>
    <t>0,6*(0,6*(5,1+6,2+7,3+9,8+9,5)+1,45*8,2+1,75*14,5)</t>
  </si>
  <si>
    <t>0,6*(1,15*29,7+1*1+0,95*26,4+1,4*2,1)</t>
  </si>
  <si>
    <t>0,5*(1,95*5+1,45*1+0,95*1)</t>
  </si>
  <si>
    <t>patka:1,8*1,8*0,6*1</t>
  </si>
  <si>
    <t>161101101R00</t>
  </si>
  <si>
    <t>Svislé přemístění výkopku z hor.1-4 do 2,5 m</t>
  </si>
  <si>
    <t>174100010RA0</t>
  </si>
  <si>
    <t>Zásyp jam, rýh a šachet sypaninou</t>
  </si>
  <si>
    <t>POL2_0</t>
  </si>
  <si>
    <t>sklep:0,9*2,9+2,5*25</t>
  </si>
  <si>
    <t>studna:6,5*1</t>
  </si>
  <si>
    <t>162301101R00</t>
  </si>
  <si>
    <t>Vodorovné přemístění výkopku z hor.1-4 do 500 m</t>
  </si>
  <si>
    <t>na deponiia zpě pro zásypy:109,81*2</t>
  </si>
  <si>
    <t>162301102R00</t>
  </si>
  <si>
    <t>Vodorovné přemístění výkopku z hor.1-4 do 1000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</si>
  <si>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</si>
  <si>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</si>
  <si>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</si>
  <si>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</si>
  <si>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199000002R0X</t>
  </si>
  <si>
    <t>Poplatek za skládku horniny 1- 4</t>
  </si>
  <si>
    <t>273313511R00</t>
  </si>
  <si>
    <t>Beton základových desek prostý C 12/15 , podkladní</t>
  </si>
  <si>
    <t>pod ang. dvorek:0,1*1,66*8,46</t>
  </si>
  <si>
    <t>273323411RT5</t>
  </si>
  <si>
    <t>Železobeton základ. desek vodostavební C 25/30, XC4,XF3 odolnost proti střídavému působení mrazu</t>
  </si>
  <si>
    <t>ang. dvorek:0,2*13,5</t>
  </si>
  <si>
    <t>273321311R00</t>
  </si>
  <si>
    <t>Železobeton základových desek C 16/20</t>
  </si>
  <si>
    <t>pod desku:0,05*930</t>
  </si>
  <si>
    <t>273321321R00</t>
  </si>
  <si>
    <t>Železobeton základových desek C 20/25</t>
  </si>
  <si>
    <t>deska:0,15*930</t>
  </si>
  <si>
    <t>273351215R00</t>
  </si>
  <si>
    <t>Bednění stěn základových desek - zřízení</t>
  </si>
  <si>
    <t>m2</t>
  </si>
  <si>
    <t>ang. dvorek:0,2*19,95</t>
  </si>
  <si>
    <t>deska:0,15*224,8</t>
  </si>
  <si>
    <t>273351216R00</t>
  </si>
  <si>
    <t>Bednění stěn základových desek - odstranění</t>
  </si>
  <si>
    <t>273361921R00</t>
  </si>
  <si>
    <t>Výztuž základových desek ze svařovaných sítí</t>
  </si>
  <si>
    <t>t</t>
  </si>
  <si>
    <t>pod desku:930*3,033*1,1/1000</t>
  </si>
  <si>
    <t>deska:930*3,033*1,1/1000</t>
  </si>
  <si>
    <t>279323411RT5</t>
  </si>
  <si>
    <t>Železobeton základ. zdí vodostavební C 25/30, XC4,XF3 odolnost proti střídavému působení mrazu</t>
  </si>
  <si>
    <t>ang. dvorek:0,25*1,9*9,9</t>
  </si>
  <si>
    <t>279351105R00</t>
  </si>
  <si>
    <t>Bednění stěn základových zdí, oboustranné-zřízení</t>
  </si>
  <si>
    <t>ang. dvorek:2*1,9*9,9</t>
  </si>
  <si>
    <t>279351106R00</t>
  </si>
  <si>
    <t>Bednění stěn základových zdí, oboustranné-odstran.</t>
  </si>
  <si>
    <t>279361821R00</t>
  </si>
  <si>
    <t>Výztuž základových zdí a desek, z betonář. oceli 10 505 (R)</t>
  </si>
  <si>
    <t>ang. dvorek:(678,3+12,4)/1000</t>
  </si>
  <si>
    <t>274313621R00</t>
  </si>
  <si>
    <t xml:space="preserve">Beton základových pasů prostý C 20/25 </t>
  </si>
  <si>
    <t>podbetonávka sklepa u plotu:0,5*1,25*5,5</t>
  </si>
  <si>
    <t>odečet tvárnic:-0,4*(1*(26+5)+10,2*2)</t>
  </si>
  <si>
    <t>274351215R00</t>
  </si>
  <si>
    <t>Bednění stěn základových pasů - zřízení</t>
  </si>
  <si>
    <t>podbetonávka sklepa u plotu:2*1,25*5,5</t>
  </si>
  <si>
    <t>pasy:2*(1,15*(26,3+18,8+0,5*6+3)+1,25*4+1*20,5+20,8*2)</t>
  </si>
  <si>
    <t>2*(0,6*(16,7+5,1+5,7*2+5+3,9*2+9,1*2+6,9*2+14,4))</t>
  </si>
  <si>
    <t>2*(1,75*1,5+0,75*2+1,95*(20,6+5,8)+1,45*(16+8,2))</t>
  </si>
  <si>
    <t>2*(0,6*(5,1+6,2+7,3+9,8+9,5)+1,45*8,2+1,75*14,5)</t>
  </si>
  <si>
    <t>2*(1,15*29,7+1*1+0,95*26,4+1,4*2,1)</t>
  </si>
  <si>
    <t>2*(1,95*5+1,45*1+0,95*1)</t>
  </si>
  <si>
    <t>odečet tvárnic:-2*(1*(26+5)+10,2*2)</t>
  </si>
  <si>
    <t>274351216R00</t>
  </si>
  <si>
    <t>Bednění stěn základových pasů - odstranění</t>
  </si>
  <si>
    <t>274272130RT3</t>
  </si>
  <si>
    <t>Zdivo základové z bednicích tvárnic, tl. 25 cm, výplň tvárnic betonem C 16/20</t>
  </si>
  <si>
    <t>274272140RT3</t>
  </si>
  <si>
    <t>Zdivo základové z bednicích tvárnic, tl. 30 cm, výplň tvárnic betonem C 16/20</t>
  </si>
  <si>
    <t>horní pasy:1*(26+5)+10,2*2</t>
  </si>
  <si>
    <t>274361821R00</t>
  </si>
  <si>
    <t>Výztuž základ. pasů z betonářské oceli 10505 (R)</t>
  </si>
  <si>
    <t>275321321R00</t>
  </si>
  <si>
    <t>Železobeton základových patek C 20/25</t>
  </si>
  <si>
    <t>275351215R00</t>
  </si>
  <si>
    <t>Bednění stěn základových patek - zřízení</t>
  </si>
  <si>
    <t>patka:4*1,8*0,6*1</t>
  </si>
  <si>
    <t>275351216R00</t>
  </si>
  <si>
    <t>Bednění stěn základových patek - odstranění</t>
  </si>
  <si>
    <t>275361821R00</t>
  </si>
  <si>
    <t>Výztuž základ. patek z betonářské oceli 10 505 (R)</t>
  </si>
  <si>
    <t>patka:1,8*1,8*0,6*1*90/1000</t>
  </si>
  <si>
    <t>271100010RA0</t>
  </si>
  <si>
    <t>Polštář pod základy ze štěrkopísku</t>
  </si>
  <si>
    <t>pod desku:0,2*930</t>
  </si>
  <si>
    <t>215901101R00</t>
  </si>
  <si>
    <t>deska:1*930</t>
  </si>
  <si>
    <t>212750010RAD</t>
  </si>
  <si>
    <t>Trativody z drenážních trubek, lože štěrkopís.,obsyp kamenivem,světlost trub 16cm</t>
  </si>
  <si>
    <t>m</t>
  </si>
  <si>
    <t>drenáže:1*95,5</t>
  </si>
  <si>
    <t>212971110R00</t>
  </si>
  <si>
    <t>Opláštění trativodů z geotext., do sklonu 1:2,5</t>
  </si>
  <si>
    <t>drenáže:2,5*95,5</t>
  </si>
  <si>
    <t>69366198R</t>
  </si>
  <si>
    <t>Geotextilie 300 g/m2 š. 200cm 100% PP</t>
  </si>
  <si>
    <t>POL3_0</t>
  </si>
  <si>
    <t>drenáže:2,5*95,5*1,15</t>
  </si>
  <si>
    <t>452312131R00</t>
  </si>
  <si>
    <t>Sedlové lože pod potrubí z betonu C 12/15</t>
  </si>
  <si>
    <t>drenáže:0,2*95,5</t>
  </si>
  <si>
    <t>2.1</t>
  </si>
  <si>
    <t>Revizní šachta drenáží DN 400mm,poklop,dno, napojení,kotvení,doplňky,detaily,D+M</t>
  </si>
  <si>
    <t>kus</t>
  </si>
  <si>
    <t>drenáže:2+3</t>
  </si>
  <si>
    <t>2.2</t>
  </si>
  <si>
    <t>Zřízení prostupů základovými konstrukcemi,vrt, izolace,kotvení,doplňky,detaily,D+M</t>
  </si>
  <si>
    <t>311237643R00</t>
  </si>
  <si>
    <t>Zdivo keram. 2in1 brouš. P8, tl.44 cm,celopl</t>
  </si>
  <si>
    <t>obvod:</t>
  </si>
  <si>
    <t>1.NP:</t>
  </si>
  <si>
    <t>3,5*(32+18,3+24,6+54,7+8,6*2)+4*42,3</t>
  </si>
  <si>
    <t>-(3,5*2,5+2,7*1+0,95*1+2*0,75+2*1*2+1,5*1,5+3,2*2,8)</t>
  </si>
  <si>
    <t>-(1,05*2,5+2,75*1,5+1,25*1,5*2+1,35*2,5+3,06*2,9)</t>
  </si>
  <si>
    <t>-(1,5*1,5*7+1,25*1,25*4+1,75*1,75*3)</t>
  </si>
  <si>
    <t>2.NP:</t>
  </si>
  <si>
    <t>1,4*(49,5+16,5+9,2)+3,1*15,9+3,85*103</t>
  </si>
  <si>
    <t>štíty:15,2*2+12</t>
  </si>
  <si>
    <t>-(1,75*0,9*2+0,96*1,95+1,5*1,5*13+1,25*1,25*7)</t>
  </si>
  <si>
    <t>-(6*2,6+2*2,125+1,75*1,75+2*2*3+2*2,1+1,75*2,2)</t>
  </si>
  <si>
    <t>vnitřní:</t>
  </si>
  <si>
    <t>1.NP:3,7*34,9-(1,25*1+2*2,05+0,9*1,97*2+1,5*1,5+0,8*1,97)</t>
  </si>
  <si>
    <t>311237614R00</t>
  </si>
  <si>
    <t>Zdivo keram. 2in1 brouš.P10, tl.38 cm,celopl</t>
  </si>
  <si>
    <t>0,25*(32+18,3+24,6+54,7+8,6*2)+0,25*42,3</t>
  </si>
  <si>
    <t>0,25*15,9+0,25*103</t>
  </si>
  <si>
    <t>311238144R00</t>
  </si>
  <si>
    <t>Zdivo keram. 30 Profi P10, tl. 300 mm</t>
  </si>
  <si>
    <t>atiky:0,6*(16,6+41,8+103)+0,85*18</t>
  </si>
  <si>
    <t>1.NP:3,7*(16,5+4)-0,8*1,97*4</t>
  </si>
  <si>
    <t>2.NP:3,5*1,5</t>
  </si>
  <si>
    <t>311238143R00</t>
  </si>
  <si>
    <t>Zdivo keram. 24 Profi P10, tl. 240 mm</t>
  </si>
  <si>
    <t>1.NP:3,2*(5,7+4,5+6,7)+3,5*8,2+3,7*5,2</t>
  </si>
  <si>
    <t>-(1,97*(0,7*3+0,9)+1,2*2,9+1,4*2,05)</t>
  </si>
  <si>
    <t>311238142R00</t>
  </si>
  <si>
    <t>Zdivo keram. 17,5 Profi P10, tl. 175 mm</t>
  </si>
  <si>
    <t>1.NP:3,5*(6,7+5,9+4,7)+3,7*3,1-1,97*(0,9*3+0,8*4)</t>
  </si>
  <si>
    <t>2.NP:3,5*3,1-1,1*1,5</t>
  </si>
  <si>
    <t>342248144R00</t>
  </si>
  <si>
    <t>Příčky keram. 14 Profi na DBM, tl. 140 mm</t>
  </si>
  <si>
    <t>1.NP:3,2*(3,4+4)+3,5*(4,4+3,2)+1,5*3,7+3,7*(2*2+2,4+5,4+3,2+7,5)</t>
  </si>
  <si>
    <t>3,7*(6+5,8+11,5+2,5+4,5+8,2+11+5)</t>
  </si>
  <si>
    <t>-1,97*(0,8*7+0,7*6+0,8)</t>
  </si>
  <si>
    <t>2.NP:3,5*(19,6+3,3+0,9+3,5+4+5+13,5+15,3+2,6+3,3+4,9+3,5)</t>
  </si>
  <si>
    <t>-(1,97*(0,8*10+2*2+0,7*2)+1,5*1,5*2+0,8*0,8)</t>
  </si>
  <si>
    <t>342248141R00</t>
  </si>
  <si>
    <t>Příčky keram. 11,5 Profi na DBM, tl. 115 mm</t>
  </si>
  <si>
    <t>1.NP:3,2*(1,7*2+3,4+2,9+1,4+2)+3,5*(6,4+2,5*4+1,4+0,8+5,9)</t>
  </si>
  <si>
    <t>3,7*(3+1,6+2,1*2+3,5+2)</t>
  </si>
  <si>
    <t>-(1,97*(0,7*6+0,8*8)+1,4*2)</t>
  </si>
  <si>
    <t>2.NP:3,5*3,9*2</t>
  </si>
  <si>
    <t>342948111R00</t>
  </si>
  <si>
    <t>Ukotvení příček k cihel.konstr. kotvami na hmožd.</t>
  </si>
  <si>
    <t>1.NP:3,2*18+3,5*62+3,7*18</t>
  </si>
  <si>
    <t>2.NP:3,5*38</t>
  </si>
  <si>
    <t>317168130R00</t>
  </si>
  <si>
    <t>Překlad keram. 7 vysoký 70x235x1000 mm</t>
  </si>
  <si>
    <t>317168131R00</t>
  </si>
  <si>
    <t>Překlad keram. 7 vysoký 70x235x1250 mm</t>
  </si>
  <si>
    <t>317168132R00</t>
  </si>
  <si>
    <t>Překlad keram. 7 vysoký 70x235x1500 mm</t>
  </si>
  <si>
    <t>4*15+3*1</t>
  </si>
  <si>
    <t>317168133R00</t>
  </si>
  <si>
    <t>Překlad keram. 7 vysoký 70x235x1750 mm</t>
  </si>
  <si>
    <t>4*1*2+3*1</t>
  </si>
  <si>
    <t>317168135R00</t>
  </si>
  <si>
    <t>Překlad keram. 7 vysoký 70x235x2250 mm</t>
  </si>
  <si>
    <t>4*2</t>
  </si>
  <si>
    <t>317168136R00</t>
  </si>
  <si>
    <t>Překlad keram. 7 vysoký 70x235x2500 mm</t>
  </si>
  <si>
    <t>4*6</t>
  </si>
  <si>
    <t>317168139R00</t>
  </si>
  <si>
    <t>Překlad keram. 7 vysoký 70x235x3250 mm</t>
  </si>
  <si>
    <t>4*1</t>
  </si>
  <si>
    <t>317168121R00</t>
  </si>
  <si>
    <t>Překlad keram. plochý 145x71x1000 mm</t>
  </si>
  <si>
    <t>3*1</t>
  </si>
  <si>
    <t>317168122R00</t>
  </si>
  <si>
    <t>Překlad keram. plochý 145x71x1250 mm</t>
  </si>
  <si>
    <t>317168124R00</t>
  </si>
  <si>
    <t>Překlad keram. plochý 145x71x1750 mm</t>
  </si>
  <si>
    <t>2*1</t>
  </si>
  <si>
    <t>317168126R00</t>
  </si>
  <si>
    <t>Překlad keram. plochý 145x71x2250 mm</t>
  </si>
  <si>
    <t>317168112R00</t>
  </si>
  <si>
    <t>Překlad keram. plochý 115x71x1250 mm</t>
  </si>
  <si>
    <t>13*1</t>
  </si>
  <si>
    <t>317998120R00</t>
  </si>
  <si>
    <t>Izolace mezi překlady polystyren tl. 160 mm</t>
  </si>
  <si>
    <t>317998114R00</t>
  </si>
  <si>
    <t>Izolace mezi překlady polystyren tl. 90 mm</t>
  </si>
  <si>
    <t>1,75*1</t>
  </si>
  <si>
    <t>317998111R00</t>
  </si>
  <si>
    <t>Izolace mezi překlady polystyren tl. do 50 mm</t>
  </si>
  <si>
    <t>1,25*4+1,25*3+1,5+1,75+1,25*6</t>
  </si>
  <si>
    <t>317238121R00</t>
  </si>
  <si>
    <t>Nadezdívka překladů š. 140 mm na MVC 5</t>
  </si>
  <si>
    <t>317238111R00</t>
  </si>
  <si>
    <t>Nadezdívka překladů š. 115 mm na MVC 5</t>
  </si>
  <si>
    <t>1,25*13</t>
  </si>
  <si>
    <t>330321410R00</t>
  </si>
  <si>
    <t>Beton sloupů a pilířů železový C 25/30 XC1</t>
  </si>
  <si>
    <t>3,14*0,15*0,15*2,92*1</t>
  </si>
  <si>
    <t>332351101R00</t>
  </si>
  <si>
    <t>Bednění sloupů oblých - zřízení</t>
  </si>
  <si>
    <t>3,14*0,3*2,92*1</t>
  </si>
  <si>
    <t>332351102R00</t>
  </si>
  <si>
    <t>Bednění sloupů oblých - odstranění</t>
  </si>
  <si>
    <t>311321411R00</t>
  </si>
  <si>
    <t>Železobeton nadzákladových zdí C 25/30 XC1</t>
  </si>
  <si>
    <t>0,25*(2,92*(11+1,6)+1*1,6)+0,15*0,5*11+0,3*3,88*10</t>
  </si>
  <si>
    <t>311112315RT3</t>
  </si>
  <si>
    <t>Stěna z tvárnic ztraceného bednění , tl. 15 cm, zalití tvárnic betonem C 20/25</t>
  </si>
  <si>
    <t>0,5*11</t>
  </si>
  <si>
    <t>311112125RT3</t>
  </si>
  <si>
    <t>Stěna z tvárnic ztraceného bednění, tl. 25 cm, zalití tvárnic betonem C 20/25</t>
  </si>
  <si>
    <t>(2,92*(11+1,6)+1*1,6)</t>
  </si>
  <si>
    <t>311112330RT3</t>
  </si>
  <si>
    <t>Stěna z tvárnic ztraceného bednění , tl. 30 cm, zalití tvárnic betonem C 20/25</t>
  </si>
  <si>
    <t>3,88*10</t>
  </si>
  <si>
    <t>311361821R00</t>
  </si>
  <si>
    <t>Výztuž nadzáklad. zdí a sloupů, z betonářské oceli 10505 (R)</t>
  </si>
  <si>
    <t>dle statiky:730,7/1000</t>
  </si>
  <si>
    <t>346971162R00</t>
  </si>
  <si>
    <t xml:space="preserve">Dilatace příček od stropu š. do 150 mm, tl.30 mm </t>
  </si>
  <si>
    <t>tl. 175mm:</t>
  </si>
  <si>
    <t>1.NP:(6,7+5,9+4,7)+3,1</t>
  </si>
  <si>
    <t>2.NP:3,1</t>
  </si>
  <si>
    <t>tl. 140mm:</t>
  </si>
  <si>
    <t>1.NP:(3,4+4)+(4,4+3,2)+3,7+(2*2+2,4+5,4+3,2+7,5)</t>
  </si>
  <si>
    <t>(6+5,8+11,5+2,5+4,5+8,2+11+5)</t>
  </si>
  <si>
    <t>2.NP:(19,6+3,3+0,9+3,5+4+5+13,5+15,3+2,6+3,3+4,9+3,5)</t>
  </si>
  <si>
    <t>tl. 115mm:</t>
  </si>
  <si>
    <t>1.NP:(1,7*2+3,4+2,9+1,4+2)+(6,4+2,5*4+1,4+0,8+5,9)</t>
  </si>
  <si>
    <t>(3+1,6+2,1*2+3,5+2)</t>
  </si>
  <si>
    <t>346971122R00</t>
  </si>
  <si>
    <t>Izolace pod příčky jednoduchá š. do 200 mm</t>
  </si>
  <si>
    <t>311232113R00</t>
  </si>
  <si>
    <t>Zdivo z cihel Klinker plných,jednostr.spár.tl. 110</t>
  </si>
  <si>
    <t>římsy:0,3*(13,8+14+24,2+6+3)</t>
  </si>
  <si>
    <t>347016133R0X</t>
  </si>
  <si>
    <t>Předstěna SDK,tl.220mm, ocel.kce CW, 2x RBI 12,5mm</t>
  </si>
  <si>
    <t>Kvalita provedení Q2!!!:</t>
  </si>
  <si>
    <t>1.NP:1,25*(0,97*2+1,2*2+1*2)</t>
  </si>
  <si>
    <t>2.NP:1,25*(1*2+4,4*2)</t>
  </si>
  <si>
    <t>347016133R0Y</t>
  </si>
  <si>
    <t>Předstěna SDK,tl.320mm, ocel.kce CW, 2x RBI 12,5mm</t>
  </si>
  <si>
    <t>1.NP:1,25*4,6</t>
  </si>
  <si>
    <t>342263320RT1</t>
  </si>
  <si>
    <t>Úprava sádrokartonové příčky pro osazení WC, WC - univerzální rám, typ 1.10.00</t>
  </si>
  <si>
    <t>1.NP:10</t>
  </si>
  <si>
    <t>2.NP:10</t>
  </si>
  <si>
    <t>342263340RT1</t>
  </si>
  <si>
    <t>Úprava sádrokartonové příčky pro osazení pisoáru, univerzální rám pro pisoár, typ 0.40.00</t>
  </si>
  <si>
    <t>1.NP:1</t>
  </si>
  <si>
    <t>2.NP:1+1</t>
  </si>
  <si>
    <t>342264051RT2</t>
  </si>
  <si>
    <t>Podhled sádrokartonový na zavěšenou ocel. konstr., desky protipožární tl. 12,5 mm, bez izolace</t>
  </si>
  <si>
    <t>kvalita provedení Q2!!!:156,9+8</t>
  </si>
  <si>
    <t>311.1</t>
  </si>
  <si>
    <t>Podhled AKUSTICKÝ na zavěšenou ocel.kci.,děrovaný, desky akustické,600/600,závěs,kotvení,lišty,D+M</t>
  </si>
  <si>
    <t>54,3+88+59</t>
  </si>
  <si>
    <t>311.2</t>
  </si>
  <si>
    <t>Podhled kazetový,minerální, na zavěšenou ocel.kci., desky,600/600,závěs,kotvení,lišty,D+M</t>
  </si>
  <si>
    <t>137,2+17,5+45,68</t>
  </si>
  <si>
    <t>311.3</t>
  </si>
  <si>
    <t>Podhled kazetový,minerální, na zavěšenou ocel.kci., desky,600/600,antib.+impr.,závěs,kotvení,lišty,D+M</t>
  </si>
  <si>
    <t>20,9+1,9+1,6+16,56</t>
  </si>
  <si>
    <t>311.4</t>
  </si>
  <si>
    <t>Podhled kazetový,minerální, na zavěšenou ocel.kci., desky,600/600,impr.,antik.závěs,kotvení,lišty,D+M</t>
  </si>
  <si>
    <t>136,05+35,7</t>
  </si>
  <si>
    <t>311.5</t>
  </si>
  <si>
    <t>Podhled lamelový,minerální, na zavěšenou ocel.kci., desky,300/1800,závěs,kotvení,lišty,D+M</t>
  </si>
  <si>
    <t>95,76+110,57+101,45</t>
  </si>
  <si>
    <t>311.6</t>
  </si>
  <si>
    <t>Podhled kovový kazetový, na zavěšenou ocel.kci., kazety,600/600,závěs,nátěr,kotvení,lišty,D+M</t>
  </si>
  <si>
    <t>44,3+32,3</t>
  </si>
  <si>
    <t>342267112RT2</t>
  </si>
  <si>
    <t>Obklad trámů sádrokartonem třístranný do 0,5/0,5 m, desky protipožární tl. 12,5 mm</t>
  </si>
  <si>
    <t>411120035RA0</t>
  </si>
  <si>
    <t>Strop montovaný z panelů betonových, tl. 32 cm, kotvení,doplňky,detaily,D+M</t>
  </si>
  <si>
    <t>část C-dle statiky:291*1</t>
  </si>
  <si>
    <t>411120033RAX</t>
  </si>
  <si>
    <t>Strop montovaný z panelů betonových, tl. 25 cm, kotvení,doplňky,detaily,D+M</t>
  </si>
  <si>
    <t>část C-dle statiky:385*1</t>
  </si>
  <si>
    <t>411321414R00</t>
  </si>
  <si>
    <t>Stropy deskové ze železobetonu C 25/30,  XC1</t>
  </si>
  <si>
    <t>nad 1.NP:0,16*27,8+0,18*(499,3-28,3-32,3-27,8-13,3-63,4)</t>
  </si>
  <si>
    <t>0,24*63,4</t>
  </si>
  <si>
    <t>dobetonávky:0,32*11,3+0,25*6</t>
  </si>
  <si>
    <t>411321515R00</t>
  </si>
  <si>
    <t>Stropy deskové ze železobetonu C 30/37, XC4 - XF2</t>
  </si>
  <si>
    <t>stříška:0,16*3,3</t>
  </si>
  <si>
    <t>411351101R00</t>
  </si>
  <si>
    <t>Bednění stropů deskových, bednění vlastní -zřízení</t>
  </si>
  <si>
    <t>stříška:3,3+0,16*8,9</t>
  </si>
  <si>
    <t>nad 1.NP:27,8+(499,3-28,3-32,3-27,8-13,3-63,4)+63,4</t>
  </si>
  <si>
    <t>0,16*23,2+0,18*(168,9+21,3+23,4+23,2+15)+0,24*32,5</t>
  </si>
  <si>
    <t>dobetonávky:11,3+0,32*15+6+0,25*4*6</t>
  </si>
  <si>
    <t>411351102R00</t>
  </si>
  <si>
    <t>Bednění stropů deskových, vlastní - odstranění</t>
  </si>
  <si>
    <t>411354173R00</t>
  </si>
  <si>
    <t>Podpěrná konstr. stropů do 12 kPa - zřízení</t>
  </si>
  <si>
    <t>stříška:3,3</t>
  </si>
  <si>
    <t>dobetonávky:11,3+6</t>
  </si>
  <si>
    <t>411354174R00</t>
  </si>
  <si>
    <t>Podpěrná konstr. stropů do 12 kPa - odstranění</t>
  </si>
  <si>
    <t>411361821R00</t>
  </si>
  <si>
    <t>Výztuž stropů z betonářské oceli 10505(R)</t>
  </si>
  <si>
    <t>nad 1.NP:(2687+2750,9)/1000</t>
  </si>
  <si>
    <t>411361921RT8</t>
  </si>
  <si>
    <t>Výztuž stropů svařovanou sítí , průměr drátu  8,0, oka 100/100 mm KY81</t>
  </si>
  <si>
    <t>dobetonávky:(11,3+6)*1,1*7,9/1000</t>
  </si>
  <si>
    <t>413321414R00</t>
  </si>
  <si>
    <t>Nosníky z betonu železového C 25/30 XC1</t>
  </si>
  <si>
    <t>překlady a průvlaky:</t>
  </si>
  <si>
    <t>PA1:0,3*0,67*6,34</t>
  </si>
  <si>
    <t>PA2:0,3*0,42*5,86</t>
  </si>
  <si>
    <t>PA3:0,3*0,77*4,2</t>
  </si>
  <si>
    <t>PA4:0,3*0,52*4,2</t>
  </si>
  <si>
    <t>PA5:0,3*0,5*7,92</t>
  </si>
  <si>
    <t>PA6,7:0,25*0,25*(3,3+3,75)</t>
  </si>
  <si>
    <t>část C:0,3*0,8*9,57+0,24*0,43*2,45+0,25*0,2*9,57+0,3*0,5*2,05</t>
  </si>
  <si>
    <t>0,3*0,75*6,6+0,25*0,25*36</t>
  </si>
  <si>
    <t>413351107R00</t>
  </si>
  <si>
    <t>Bednění nosníků - zřízení</t>
  </si>
  <si>
    <t>PA1:2*0,67*6,34</t>
  </si>
  <si>
    <t>PA2:2*0,42*5,86</t>
  </si>
  <si>
    <t>PA3:2*0,77*4,2</t>
  </si>
  <si>
    <t>PA4:2*0,52*4,2</t>
  </si>
  <si>
    <t>PA5:2*0,5*7,92</t>
  </si>
  <si>
    <t>PA6,7:2*0,25*(3,3+3,75)</t>
  </si>
  <si>
    <t>část C:2*0,8*9,57+2*0,43*2,45+2*0,2*9,57+2*0,5*2,05</t>
  </si>
  <si>
    <t>2*0,75*6,6+2*0,25*36</t>
  </si>
  <si>
    <t>413351108R00</t>
  </si>
  <si>
    <t>Bednění nosníků - odstranění</t>
  </si>
  <si>
    <t>417321414R00</t>
  </si>
  <si>
    <t>Ztužující pásy a věnce z betonu železového C 25/30, XC1</t>
  </si>
  <si>
    <t>0,3*0,25*91+0,3*0,2*25,5</t>
  </si>
  <si>
    <t>0,11*(67,3+7,6)+0,12*(9,8+23,9)+0,08*5,2</t>
  </si>
  <si>
    <t>0,12*82,5+0,125*19,5</t>
  </si>
  <si>
    <t>417351115R00</t>
  </si>
  <si>
    <t>Bednění ztužujících pásů a věnců - zřízení</t>
  </si>
  <si>
    <t>2*0,25*91+2*0,2*25,5</t>
  </si>
  <si>
    <t>1,15*(67,3+7,6)+1,1*(9,8+23,9)+1,15*5,2</t>
  </si>
  <si>
    <t>1,15*82,5+1,2*19,5</t>
  </si>
  <si>
    <t>417351116R00</t>
  </si>
  <si>
    <t>Bednění ztužujících pásů a věnců - odstranění</t>
  </si>
  <si>
    <t>413361821R00</t>
  </si>
  <si>
    <t>Výztuž nosníků a věnců, z betonářské oceli 10505(R)</t>
  </si>
  <si>
    <t>překlady a průvlaky:(568,2+1159,3+2608+1819,5+518,2)/1000</t>
  </si>
  <si>
    <t>411364012RTX</t>
  </si>
  <si>
    <t>Prvek ISONOSNÍK  výška 160 mm,MRd=5kNm/m, bez požární odolnosti,kotvení,doplňky,detaily,D+M</t>
  </si>
  <si>
    <t>6+2+6</t>
  </si>
  <si>
    <t>411364012RTY</t>
  </si>
  <si>
    <t>Prvek ISONOSNÍK  výška 250 mm,MRd=5kNm/m, bez požární odolnosti,kotvení,doplňky,detaily,D+M</t>
  </si>
  <si>
    <t>1+1</t>
  </si>
  <si>
    <t>317998120R0X</t>
  </si>
  <si>
    <t>Izolace na věnce polystyren tl. 140 mm</t>
  </si>
  <si>
    <t>na věnce:91+25,5</t>
  </si>
  <si>
    <t>430321414R00</t>
  </si>
  <si>
    <t>Schodišťové konstrukce, železobeton C 25/30, XC1</t>
  </si>
  <si>
    <t>část A:1,25*(1,26+1,26)</t>
  </si>
  <si>
    <t>část C:1,35*(1,72+1,36)</t>
  </si>
  <si>
    <t>431351121R00</t>
  </si>
  <si>
    <t>Bednění podest přímočarých - zřízení, a podstupňových desek</t>
  </si>
  <si>
    <t>část A:1,25*(5,1+4,42)+1,14*0,16*20</t>
  </si>
  <si>
    <t>část C:1,35*(7,46+5,1)+1,3*0,163*24</t>
  </si>
  <si>
    <t>431351122R00</t>
  </si>
  <si>
    <t>Bednění podest přímočarých - odstranění, a podstupňových desek</t>
  </si>
  <si>
    <t>431351128R00</t>
  </si>
  <si>
    <t>Příplatek za podpěrnou konstrukci podest - zřízení</t>
  </si>
  <si>
    <t>část A:1,25*(5,1+4,42)</t>
  </si>
  <si>
    <t>část C:1,35*(7,46+5,1)</t>
  </si>
  <si>
    <t>431351129R00</t>
  </si>
  <si>
    <t>Příplatek za podpěrnou konstrukci podest - odstran</t>
  </si>
  <si>
    <t>433351131R00</t>
  </si>
  <si>
    <t>Bednění schodnic přímočarých - zřízení</t>
  </si>
  <si>
    <t>část A:1,14*0,3*20</t>
  </si>
  <si>
    <t>část C:1,3*0,3*20</t>
  </si>
  <si>
    <t>433351132R00</t>
  </si>
  <si>
    <t>Bednění schodnic přímočarých - odstranění</t>
  </si>
  <si>
    <t>430361821R00</t>
  </si>
  <si>
    <t>Výztuž schodišťových konstrukcí z ocelí 10505(R)</t>
  </si>
  <si>
    <t>(212,3+308,1+47,7)/1000</t>
  </si>
  <si>
    <t>43.1</t>
  </si>
  <si>
    <t>Akustické prvky pro útlum kročej. hluku schodiště , páska izolační,kotvení,doplňky,detaily,D+M</t>
  </si>
  <si>
    <t>7,5+5,5+5+4,2</t>
  </si>
  <si>
    <t>43.2</t>
  </si>
  <si>
    <t>Akustické prvky pro útlum kročej. hluku schodiště , boxy,kotvení,doplňky,detaily,D+M</t>
  </si>
  <si>
    <t>6+1,6</t>
  </si>
  <si>
    <t>916561111RT7</t>
  </si>
  <si>
    <t>Osazení záhon.obrubníků do lože z C 12/15 s opěrou, včetně obrubníku   100/5/20 cm</t>
  </si>
  <si>
    <t>okapov. chodník:25,8+0,5</t>
  </si>
  <si>
    <t>916661111RT5</t>
  </si>
  <si>
    <t>Osazení park. obrubníků do lože z C 12/15 s opěrou, včetně obrubníku 80x250x1000 mm</t>
  </si>
  <si>
    <t>chodník:27*1</t>
  </si>
  <si>
    <t>639571215R00</t>
  </si>
  <si>
    <t>Okapový chodník podél budovy z kačírku tl. 150 mm</t>
  </si>
  <si>
    <t>okapov. chodník:25,8*0,5</t>
  </si>
  <si>
    <t>639571311R00</t>
  </si>
  <si>
    <t>Okapový chodník - textilie proti prorůstání 45g/m2, vč. dodávky textilie</t>
  </si>
  <si>
    <t>564861111R00</t>
  </si>
  <si>
    <t>Podklad ze štěrkodrti po zhutnění tloušťky 20 cm</t>
  </si>
  <si>
    <t>chodník:97*1</t>
  </si>
  <si>
    <t>596215021R00</t>
  </si>
  <si>
    <t>Kladení betonové dlažby tl. 6 cm do drtě tl. 4 cm</t>
  </si>
  <si>
    <t>59245020R</t>
  </si>
  <si>
    <t>Dlažba betonová tl.6 cm přírodní</t>
  </si>
  <si>
    <t>chodník:97*1,1</t>
  </si>
  <si>
    <t>610991111R00</t>
  </si>
  <si>
    <t>Zakrývání výplní vnitřních otvorů</t>
  </si>
  <si>
    <t>(3,5*2,5+2,7*1+0,95*1+2*0,75+2*1*2+1,5*1,5+3,2*2,8)</t>
  </si>
  <si>
    <t>(1,05*2,5+2,75*1,5+1,25*1,5*2+1,35*2,5+3,06*2,9)</t>
  </si>
  <si>
    <t>(1,5*1,5*7+1,25*1,25*4+1,75*1,75*3)</t>
  </si>
  <si>
    <t>(1,75*0,9*2+0,96*1,95+1,5*1,5*13+1,25*1,25*7)</t>
  </si>
  <si>
    <t>(6*2,6+2*2,125+1,75*1,75+2*2*3+2*2,1+1,75*2,2)</t>
  </si>
  <si>
    <t>612481113R00</t>
  </si>
  <si>
    <t>Potažení vnitř. stěn sklotex. pletivem s vypnutím</t>
  </si>
  <si>
    <t>sjednocení omítek:50+15</t>
  </si>
  <si>
    <t>602011102R00</t>
  </si>
  <si>
    <t>Postřik cementový  ručně</t>
  </si>
  <si>
    <t>stěny:797,0227+2587,2373+77,192</t>
  </si>
  <si>
    <t>612473181R00</t>
  </si>
  <si>
    <t>Omítka vnitřního zdiva ze suché směsi, hladká, 2-vrstvá, vyztužení vlákny</t>
  </si>
  <si>
    <t>pod ker. obklady:</t>
  </si>
  <si>
    <t>1.NP:2,6*(6,6+6,1+5,8+5,9+15,4+7,8+6,3+10,2+7,3+8+9,6+9,9)</t>
  </si>
  <si>
    <t>2,6*(17+11,9+9,6*2+9,3)+2,9*48+3*27,3</t>
  </si>
  <si>
    <t>-(1,97*(0,6*4+0,9*2+1,24+0,8*12+0,7*12)+2,75*1,5)</t>
  </si>
  <si>
    <t>-(1,5*1,5*3+1,25*1,5+2*0,8)</t>
  </si>
  <si>
    <t>2.NP:2,6*(6*2+7,3)+3*(27,8+21,2+20,8)</t>
  </si>
  <si>
    <t>-(1,97*(0,8*6+0,7*3)+2*0,8*2+1,25*1,25*3+1,5*1,5*3)</t>
  </si>
  <si>
    <t>-0,8*0,8*2</t>
  </si>
  <si>
    <t>612473182R00</t>
  </si>
  <si>
    <t>Omítka vnitřního zdiva ze suché směsi, štuková, 2-vrstvá, vyztužení vlákny</t>
  </si>
  <si>
    <t>zdivo:1221,71+116,41+77+2*(69,55+5,25+89,76+69,6+566,21+184,2)</t>
  </si>
  <si>
    <t>bet. tvárnice:(2,92*(11+1,6)+1*1,6)+3,88*10</t>
  </si>
  <si>
    <t>odečet hladkých:-797,0227</t>
  </si>
  <si>
    <t>612456219R00</t>
  </si>
  <si>
    <t>Postřik stěn maltou s adhezní přísadou</t>
  </si>
  <si>
    <t>Fasády:</t>
  </si>
  <si>
    <t>O/05:85</t>
  </si>
  <si>
    <t>613422173R00</t>
  </si>
  <si>
    <t>Omítka sloupů, plocha oblá, MVC, štuková</t>
  </si>
  <si>
    <t>611473123R00</t>
  </si>
  <si>
    <t>Omítka schodišť ze suché směsi, štuková</t>
  </si>
  <si>
    <t>14,5+11</t>
  </si>
  <si>
    <t>611473112R00</t>
  </si>
  <si>
    <t>Omítka vnitř.stropů ze suché směsi,štuková,strojně</t>
  </si>
  <si>
    <t>27+58,5+7,8</t>
  </si>
  <si>
    <t>612403382R00</t>
  </si>
  <si>
    <t>Hrubá výplň rýh ve stěnách do 3x7 cm maltou ze SMS</t>
  </si>
  <si>
    <t>612403384R00</t>
  </si>
  <si>
    <t>Hrubá výplň rýh ve stěnách do 5x10 cm maltou zeSMS</t>
  </si>
  <si>
    <t>612473185R00</t>
  </si>
  <si>
    <t>Příplatek za zabudované omítníky v ploše stěn</t>
  </si>
  <si>
    <t>797,0227+2587,2373+77,192</t>
  </si>
  <si>
    <t>612473186R00</t>
  </si>
  <si>
    <t>Příplatek za zabudované rohovníky</t>
  </si>
  <si>
    <t>955+140,8</t>
  </si>
  <si>
    <t>61.1</t>
  </si>
  <si>
    <t>Lišta okenní a dveřní začišťovací APU vč. dodávky, kotvení,tmelení,doplňky,detaily,D+M</t>
  </si>
  <si>
    <t>2*(3,5+2,5+2,7+1+0,95+1+2+0,75+2*2+1*2+1,5+1,5+3,2+2,8)</t>
  </si>
  <si>
    <t>2*(1,05+2,5+2,75+1,5+1,25*2+1,5*2+1,35+2,5+3,06+2,9)</t>
  </si>
  <si>
    <t>2*(1,5*7+1,5*7+1,25*4+1,25*4+1,75*3+1,75*3)</t>
  </si>
  <si>
    <t>2*(1,75*2+0,9*2+0,96+1,95+1,5*13+1,5*13+1,25*7+1,25*7)</t>
  </si>
  <si>
    <t>2*(6+2,6+2+2,125+1,75+1,75+2*3+2*3+2+2,1+1,75+2,2)</t>
  </si>
  <si>
    <t>61.2</t>
  </si>
  <si>
    <t>Těsnící páska kolem fasádních otvorů,lepení , kotvení,tmelení,doplňky,detaily,D+M</t>
  </si>
  <si>
    <t>620991121R00</t>
  </si>
  <si>
    <t>Zakrývání výplní vnějších otvorů z lešení</t>
  </si>
  <si>
    <t>62.1</t>
  </si>
  <si>
    <t>622421491R00</t>
  </si>
  <si>
    <t>Doplňky omítk. systémů, rohová lišta s okapničkou, vč. dodávky,kotvení,tmelení,doplňky,detaily,D+M</t>
  </si>
  <si>
    <t>2*(2,5+1+1+0,75+1*2+1,5+2,8)</t>
  </si>
  <si>
    <t>2*(2,5+1,5+1,5*2+2,5+2,9)</t>
  </si>
  <si>
    <t>2*(1,5*7+1,25*4+1,75*3)</t>
  </si>
  <si>
    <t>2*(0,9*2+1,95+1,5*13+1,25*7)</t>
  </si>
  <si>
    <t>2*(2,6+2,125+1,75+2*3+2,1+2,2)</t>
  </si>
  <si>
    <t>622421492R00</t>
  </si>
  <si>
    <t>Doplňky omítk. systémů, okenní lišta s tkaninou, vč. dodávky,kotvení,tmelení,doplňky,detaily,D+M</t>
  </si>
  <si>
    <t>(3,5+2,7+0,95+2+2*2+1,5+3,2)</t>
  </si>
  <si>
    <t>(1,05+2,75+1,25*2+1,35+3,06)</t>
  </si>
  <si>
    <t>(1,5*7+1,25*4+1,75*3)</t>
  </si>
  <si>
    <t>(1,75*2+0,96+1,5*13+1,25*7)</t>
  </si>
  <si>
    <t>(6+2+1,75+2*3+2+1,75)</t>
  </si>
  <si>
    <t>622421494R00</t>
  </si>
  <si>
    <t>Doplňky omítk. systémů, podparapetní lišta s tkan, vč. dodávky,kotvení,tmelení,doplňky,detaily,D+M</t>
  </si>
  <si>
    <t>622904112R00</t>
  </si>
  <si>
    <t>Očištění fasád tlakovou vodou složitost 1 - 2</t>
  </si>
  <si>
    <t>O/01:965</t>
  </si>
  <si>
    <t>O/02:112,2</t>
  </si>
  <si>
    <t>O/03:77</t>
  </si>
  <si>
    <t>O/04:225</t>
  </si>
  <si>
    <t>622311511R0X</t>
  </si>
  <si>
    <t>Izolace suterénu ETICS XPS tl. 60 mm, bez PÚ</t>
  </si>
  <si>
    <t>622311515R0X</t>
  </si>
  <si>
    <t>Izolace suterénu ETICS XPS tl. 200 mm, bez PÚ</t>
  </si>
  <si>
    <t>622311137RT3</t>
  </si>
  <si>
    <t>Zateplovací systém ETICS, fasáda, EPS F tl.220 mm, s omítkou Silikonsilikat. probarvenou</t>
  </si>
  <si>
    <t>strop průjezdu:34*1</t>
  </si>
  <si>
    <t>622311520RT1</t>
  </si>
  <si>
    <t>Zateplovací systém ETICS, sokl, XPS tl. 60 mm, s omítkou soklovou tl. 3mm,probarvenou</t>
  </si>
  <si>
    <t>622421121R00</t>
  </si>
  <si>
    <t>Omítka vnější stěn, MVC, hrubá zatřená,lehká, vyztužená vlákny, tl.10mm</t>
  </si>
  <si>
    <t>ostění a nadpraží:</t>
  </si>
  <si>
    <t>Začátek provozního součtu</t>
  </si>
  <si>
    <t xml:space="preserve">  1.NP:</t>
  </si>
  <si>
    <t xml:space="preserve">  2*(3,5+2,5+2,7+1+0,95+1+2+0,75+2*2+1*2+1,5+1,5+3,2+2,8)</t>
  </si>
  <si>
    <t xml:space="preserve">  2*(1,05+2,5+2,75+1,5+1,25*2+1,5*2+1,35+2,5+3,06+2,9)</t>
  </si>
  <si>
    <t xml:space="preserve">  2*(1,5*7+1,5*7+1,25*4+1,25*4+1,75*3+1,75*3)</t>
  </si>
  <si>
    <t xml:space="preserve">  2.NP:</t>
  </si>
  <si>
    <t xml:space="preserve">  2*(1,75*2+0,9*2+0,96+1,95+1,5*13+1,5*13+1,25*7+1,25*7)</t>
  </si>
  <si>
    <t xml:space="preserve">  2*(6+2,6+2+2,125+1,75+1,75+2*3+2*3+2+2,1+1,75+2,2)</t>
  </si>
  <si>
    <t>Konec provozního součtu</t>
  </si>
  <si>
    <t>0,18*389,99</t>
  </si>
  <si>
    <t>622481211RT2</t>
  </si>
  <si>
    <t>Montáž výztužné sítě (perlinky) do stěrky-stěny, včetně výztužné sítě a stěrkového tmelu</t>
  </si>
  <si>
    <t>622323041R00</t>
  </si>
  <si>
    <t>Penetrace podkladu, systémová</t>
  </si>
  <si>
    <t>602015185RT8</t>
  </si>
  <si>
    <t>Omítka tenkovrstvá silikonsilikátová,pastózní, výztužné vlákno,tl. 3,0 mm, probarvená</t>
  </si>
  <si>
    <t>62.2</t>
  </si>
  <si>
    <t>Pěnění PUR pěnou kolem prvků fasády, kotvení,tmelení,doplňky,detaily,D+M</t>
  </si>
  <si>
    <t>632441075RT2</t>
  </si>
  <si>
    <t>Potěr anhydritový, plocha přes 500m2, tl. 50 mm, samonivelační potěr, izolační pásek 8mm</t>
  </si>
  <si>
    <t>Podlahy:</t>
  </si>
  <si>
    <t>P/07:446</t>
  </si>
  <si>
    <t>P/08:90</t>
  </si>
  <si>
    <t>632441077RTX</t>
  </si>
  <si>
    <t>Potěr anhydritový, plocha přes 500m2, tl. 65 mm, samonivelační potěr,izolační pásek 8mm</t>
  </si>
  <si>
    <t>P/01:199</t>
  </si>
  <si>
    <t>P/02:43</t>
  </si>
  <si>
    <t>P/03:96</t>
  </si>
  <si>
    <t>P/04:22</t>
  </si>
  <si>
    <t>P/05:52</t>
  </si>
  <si>
    <t>P/09:92</t>
  </si>
  <si>
    <t>P/10:128</t>
  </si>
  <si>
    <t>632441491R00</t>
  </si>
  <si>
    <t>Broušení anhydritových potěrů - odstranění šlemu</t>
  </si>
  <si>
    <t>631571009R00</t>
  </si>
  <si>
    <t>Násyp z písku slévárenského tl. do 20 mm</t>
  </si>
  <si>
    <t>632922912R00</t>
  </si>
  <si>
    <t>Kladení dlaždic 40 x 40 cm na terče plastové, vč. dodávky terčů</t>
  </si>
  <si>
    <t>Střechy:</t>
  </si>
  <si>
    <t>S/02:175</t>
  </si>
  <si>
    <t>59247900R</t>
  </si>
  <si>
    <t>Dlažba vymývaná VMD 40x40x4,5 cm VIOLA, šedá</t>
  </si>
  <si>
    <t>S/02:175*1,1</t>
  </si>
  <si>
    <t>931961115R00</t>
  </si>
  <si>
    <t>Vložky do dilatačních spár, polystyren, tl 30 mm</t>
  </si>
  <si>
    <t>u soused objektu:5,7*36</t>
  </si>
  <si>
    <t>935112111R00</t>
  </si>
  <si>
    <t>Osazení přík.žlabu do C8/10 tl.10cm z tvárnic 50cm</t>
  </si>
  <si>
    <t>chodník:13*1</t>
  </si>
  <si>
    <t>59227518R</t>
  </si>
  <si>
    <t>Příkopový žlab TBM 1-65/33, 330/630/150</t>
  </si>
  <si>
    <t>chodník:13/0,33+0,607</t>
  </si>
  <si>
    <t>941955001R00</t>
  </si>
  <si>
    <t>Lešení lehké pomocné, výška podlahy do 1,2 m, vč. pronájmu a demontáže</t>
  </si>
  <si>
    <t>pro podhledy a omítky stropů:164,9+201,3+200,4+41+172+308+77+93,3</t>
  </si>
  <si>
    <t>943943221R00</t>
  </si>
  <si>
    <t>Montáž lešení prostorové lehké, do 200kg, H 10 m</t>
  </si>
  <si>
    <t>schodiště:7*26</t>
  </si>
  <si>
    <t>943943292R00</t>
  </si>
  <si>
    <t>Příplatek za každý měsíc použití k pol..3221, 3222</t>
  </si>
  <si>
    <t>943943821R00</t>
  </si>
  <si>
    <t>Demontáž lešení, prostor. lehké, 200 kPa, H 10 m</t>
  </si>
  <si>
    <t>941941031RT4</t>
  </si>
  <si>
    <t>Montáž lešení leh.řad.s podlahami,š.do 1 m, H 10 m, lešení systémové</t>
  </si>
  <si>
    <t>(7,8-1,8)*(84+1,5*4)+(4,2-1,8)*16,5</t>
  </si>
  <si>
    <t>(8,8-1,8)*(50+1,5*2)+(4,4-1,8)*(60+1,5*2)</t>
  </si>
  <si>
    <t>941941191R00</t>
  </si>
  <si>
    <t>Příplatek za každý měsíc použití lešení k pol.1031, lešení systémové</t>
  </si>
  <si>
    <t xml:space="preserve">  (7,8-1,8)*(84+1,5*4)+(4,2-1,8)*16,5</t>
  </si>
  <si>
    <t xml:space="preserve">  (8,8-1,8)*(50+1,5*2)+(4,4-1,8)*(60+1,5*2)</t>
  </si>
  <si>
    <t>941941831RT4</t>
  </si>
  <si>
    <t>Demontáž lešení leh.řad.s podlahami,š.1 m, H 10 m, lešení systémové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</si>
  <si>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</si>
  <si>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</si>
  <si>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</si>
  <si>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</si>
  <si>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</si>
  <si>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</si>
  <si>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</si>
  <si>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</si>
  <si>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(1,5+1+1,1+3,2*2+3,5+6+2)</t>
  </si>
  <si>
    <t>944945193R00</t>
  </si>
  <si>
    <t>Příplatek za každý měsíc použ.stříšky, k pol. 5013</t>
  </si>
  <si>
    <t>944945813R00</t>
  </si>
  <si>
    <t>Demontáž záchytné stříšky H 4,5 m, šířky nad 2 m</t>
  </si>
  <si>
    <t>900      R01</t>
  </si>
  <si>
    <t>HZS, stavební dělník v tarifní třídě 4</t>
  </si>
  <si>
    <t>h</t>
  </si>
  <si>
    <t>900      R02</t>
  </si>
  <si>
    <t>HZS, stavební dělník v tarifní třídě 5</t>
  </si>
  <si>
    <t>952901111R00</t>
  </si>
  <si>
    <t>Vyčištění budov o výšce podlaží do 4 m</t>
  </si>
  <si>
    <t>P/20:11+14</t>
  </si>
  <si>
    <t>P/30:6,3+15</t>
  </si>
  <si>
    <t>95.1</t>
  </si>
  <si>
    <t>Stavební přímoce pro profese</t>
  </si>
  <si>
    <t>hod</t>
  </si>
  <si>
    <t>1*1</t>
  </si>
  <si>
    <t>953981104R00</t>
  </si>
  <si>
    <t>Chemické kotvy do betonu, hl. 125 mm, M 16, ampule, vrt.kotva,kotvení,doplňky,detaily,D+M</t>
  </si>
  <si>
    <t>schodiště:4*2</t>
  </si>
  <si>
    <t>963031434R00</t>
  </si>
  <si>
    <t>Bourání cihelných kleneb na MVC tl. 30 cm</t>
  </si>
  <si>
    <t>sklep:28*1</t>
  </si>
  <si>
    <t>974031122R00</t>
  </si>
  <si>
    <t>Vysekání rýh ve zdi cihelné 3 x 7 cm</t>
  </si>
  <si>
    <t>974031133R00</t>
  </si>
  <si>
    <t>Vysekání rýh ve zdi cihelné 5 x 10 cm</t>
  </si>
  <si>
    <t>971033231R00</t>
  </si>
  <si>
    <t>Vybourání otv. zeď cihel. 0,0225 m2, tl. 15cm, MVC</t>
  </si>
  <si>
    <t>971033331R00</t>
  </si>
  <si>
    <t>Vybourání otv. zeď cihel. pl.0,09 m2, tl.15cm, MVC</t>
  </si>
  <si>
    <t>971033431R00</t>
  </si>
  <si>
    <t>Vybourání otv. zeď cihel. pl.0,25 m2, tl.15cm, MVC</t>
  </si>
  <si>
    <t>971033241R00</t>
  </si>
  <si>
    <t>Vybourání otv. zeď cihel. 0,0225 m2, tl. 30cm, MVC</t>
  </si>
  <si>
    <t>971033341R00</t>
  </si>
  <si>
    <t>Vybourání otv. zeď cihel. pl.0,09 m2, tl.30cm, MVC</t>
  </si>
  <si>
    <t>2+2</t>
  </si>
  <si>
    <t>971033441R00</t>
  </si>
  <si>
    <t>Vybourání otv. zeď cihel. pl.0,25 m2, tl.30cm, MVC</t>
  </si>
  <si>
    <t>970051060R00</t>
  </si>
  <si>
    <t>Vrtání jádrové do ŽB do D 60 mm</t>
  </si>
  <si>
    <t>970051080R00</t>
  </si>
  <si>
    <t>Vrtání jádrové do ŽB do D 80 mm</t>
  </si>
  <si>
    <t>970051100R00</t>
  </si>
  <si>
    <t>Vrtání jádrové do ŽB do D 100 mm</t>
  </si>
  <si>
    <t>1,5*1</t>
  </si>
  <si>
    <t>970051130R00</t>
  </si>
  <si>
    <t>Vrtání jádrové do ŽB do D 130 mm</t>
  </si>
  <si>
    <t>970051160R00</t>
  </si>
  <si>
    <t>Vrtání jádrové do ŽB do D 160 mm</t>
  </si>
  <si>
    <t>970051200R00</t>
  </si>
  <si>
    <t>Vrtání jádrové do ŽB do D 200 mm</t>
  </si>
  <si>
    <t>970031060R00</t>
  </si>
  <si>
    <t>Vrtání jádrové do zdiva cihelného do D 60 mm</t>
  </si>
  <si>
    <t>970031080R00</t>
  </si>
  <si>
    <t>Vrtání jádrové do zdiva cihelného do D 80 mm</t>
  </si>
  <si>
    <t>970031100R00</t>
  </si>
  <si>
    <t>Vrtání jádrové do zdiva cihelného do D 100 mm</t>
  </si>
  <si>
    <t>970031130R00</t>
  </si>
  <si>
    <t>Vrtání jádrové do zdiva cihelného do D 130 mm</t>
  </si>
  <si>
    <t>970031160R00</t>
  </si>
  <si>
    <t>Vrtání jádrové do zdiva cihelného do D 160 mm</t>
  </si>
  <si>
    <t>970031200R00</t>
  </si>
  <si>
    <t>Vrtání jádrové do zdiva cihelného do D 200 mm</t>
  </si>
  <si>
    <t>973031334R00</t>
  </si>
  <si>
    <t>Vysekání kapes zeď cih, MVC pl. 0,16 m2, hl. 15 cm</t>
  </si>
  <si>
    <t>973031335R00</t>
  </si>
  <si>
    <t>Vysekání kapes zeď cih. MVC pl. 0,16 m2, hl. 30 cm</t>
  </si>
  <si>
    <t>973031344R00</t>
  </si>
  <si>
    <t>Vysekání kapes zeď cih. MVC pl. 0,25 m2, hl. 15 cm</t>
  </si>
  <si>
    <t>973031345R00</t>
  </si>
  <si>
    <t>Vysekání kapes zeď cih. MVC pl. 0,25 m2, hl. 30 cm</t>
  </si>
  <si>
    <t>979082111R00</t>
  </si>
  <si>
    <t>Vnitrostaveništní doprava suti do 10 m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</si>
  <si>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</si>
  <si>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</si>
  <si>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</si>
  <si>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</si>
  <si>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</si>
  <si>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</si>
  <si>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</si>
  <si>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</si>
  <si>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979999998R00</t>
  </si>
  <si>
    <t>Poplatek za skládku suti 5% příměsí</t>
  </si>
  <si>
    <t>998011002R00</t>
  </si>
  <si>
    <t>Přesun hmot pro budovy zděné výšky do 12 m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</si>
  <si>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</si>
  <si>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</si>
  <si>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</si>
  <si>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</si>
  <si>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</si>
  <si>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</si>
  <si>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</si>
  <si>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</si>
  <si>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</si>
  <si>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tkanina</t>
  </si>
  <si>
    <t xml:space="preserve">  O/03:77</t>
  </si>
  <si>
    <t xml:space="preserve">  O/04:225</t>
  </si>
  <si>
    <t xml:space="preserve">  O/05:85</t>
  </si>
  <si>
    <t>62852251R</t>
  </si>
  <si>
    <t>Pás modifikovaný asfalt PE rohož</t>
  </si>
  <si>
    <t>711132311R0X</t>
  </si>
  <si>
    <t>Prov. izolace nopovou fólií svisle, vč.kotv. lišty, vč. nopové folie 8mm s nakašír.geotextilí 400g/m2</t>
  </si>
  <si>
    <t>711210020RAA</t>
  </si>
  <si>
    <t>Stěrka hydroizolační těsnicí hmotou,kotvení,lišty, proti vlhkosti,systémové prvky,detaily,doplňky,D+M</t>
  </si>
  <si>
    <t>Stěny:</t>
  </si>
  <si>
    <t xml:space="preserve">  1.NP:2,6*(6,6+6,1+5,8+5,9+15,4+7,8+6,3+10,2+7,3+8+9,6+9,9)</t>
  </si>
  <si>
    <t xml:space="preserve">  2,6*(17+11,9+9,6*2+9,3)+2,9*48+3*27,3</t>
  </si>
  <si>
    <t xml:space="preserve">  -(1,97*(0,6*4+0,9*2+1,24+0,8*12+0,7*12)+2,75*1,5)</t>
  </si>
  <si>
    <t xml:space="preserve">  -(1,5*1,5*3+1,25*1,5+2*0,8)</t>
  </si>
  <si>
    <t xml:space="preserve">  2.NP:2,6*(6*2+7,3)+3*(27,8+21,2+20,8)</t>
  </si>
  <si>
    <t xml:space="preserve">  -(1,97*(0,8*6+0,7*3)+2*0,8*2+1,25*1,25*3+1,5*1,5*3)</t>
  </si>
  <si>
    <t xml:space="preserve">  -0,8*0,8*2</t>
  </si>
  <si>
    <t>797,023*0,35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</si>
  <si>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</si>
  <si>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</si>
  <si>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</si>
  <si>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</si>
  <si>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atiky:0,9*59</t>
  </si>
  <si>
    <t>S/03:385</t>
  </si>
  <si>
    <t>atiky:0,9*103</t>
  </si>
  <si>
    <t>lemy:0,6*15</t>
  </si>
  <si>
    <t>S/04:35</t>
  </si>
  <si>
    <t>atiky:1,3*18</t>
  </si>
  <si>
    <t>lemy:1*10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</si>
  <si>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</si>
  <si>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</si>
  <si>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</si>
  <si>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</si>
  <si>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S/02:</t>
  </si>
  <si>
    <t>S/03:</t>
  </si>
  <si>
    <t>S/04:</t>
  </si>
  <si>
    <t>Pás modifikovaný asfalt tl.4mm,SBS,vložka ze skleň, tkaniny</t>
  </si>
  <si>
    <t xml:space="preserve">  S/02:175</t>
  </si>
  <si>
    <t xml:space="preserve">  atiky:0,9*59</t>
  </si>
  <si>
    <t xml:space="preserve">  S/03:385</t>
  </si>
  <si>
    <t xml:space="preserve">  atiky:0,9*103</t>
  </si>
  <si>
    <t xml:space="preserve">  lemy:0,6*15</t>
  </si>
  <si>
    <t xml:space="preserve">  S/04:35</t>
  </si>
  <si>
    <t xml:space="preserve">  atiky:1,3*18</t>
  </si>
  <si>
    <t xml:space="preserve">  lemy:1*10</t>
  </si>
  <si>
    <t>712391172RT1</t>
  </si>
  <si>
    <t>Povlaková krytina střech do 10°, ochran. textilie, 1 vrstva - materiál ve specifikaci</t>
  </si>
  <si>
    <t>S/02:175*2</t>
  </si>
  <si>
    <t>atiky:0,9*59*2</t>
  </si>
  <si>
    <t>S/04:35*2</t>
  </si>
  <si>
    <t>atiky:1,3*18*2</t>
  </si>
  <si>
    <t>lemy:1*10*2</t>
  </si>
  <si>
    <t>69366197R</t>
  </si>
  <si>
    <t>Geotextilie 200 g/m2 š. 200cm 100% PP</t>
  </si>
  <si>
    <t>Geotextilie  300 g/m2 š. 200cm 100% PP</t>
  </si>
  <si>
    <t xml:space="preserve">  S/02:175*2</t>
  </si>
  <si>
    <t xml:space="preserve">  atiky:0,9*59*2</t>
  </si>
  <si>
    <t>712371801RT1</t>
  </si>
  <si>
    <t>Povlaková krytina střech do 10°, fólií PVC,svaření, mechanicky kotvená, systémové prvky a doplňky</t>
  </si>
  <si>
    <t>712871801RT1</t>
  </si>
  <si>
    <t>Samostatné vytažení izolace, fólií PVC,svaření, mechanicky kotvená, systémové prvky a doplňky</t>
  </si>
  <si>
    <t>712.0</t>
  </si>
  <si>
    <t>Folie mPVC, tl. 1,5mm,systémová,PE vložka, vč.doplňků,detailů a systémových prvků</t>
  </si>
  <si>
    <t>712331101RT1</t>
  </si>
  <si>
    <t>Povlaková krytina střech do 10°, AIP na sucho, 1 vrstva - nopový pás ve specifikaci</t>
  </si>
  <si>
    <t>28323135R</t>
  </si>
  <si>
    <t>Fólie nopová  tl. 1 mm š. 2000 mm , nopy 20mm</t>
  </si>
  <si>
    <t>712.1</t>
  </si>
  <si>
    <t>Prostupy střešními konstrukcemi,zapravení izolace, kotvení,doplňky,detaily,D+M</t>
  </si>
  <si>
    <t>3+4</t>
  </si>
  <si>
    <t>712.2</t>
  </si>
  <si>
    <t>Provedení zátopové zkoušky střechy,protokol , veškeré související práce</t>
  </si>
  <si>
    <t>712.3</t>
  </si>
  <si>
    <t>Osazení vegetace pro zelené střechy, suchomilné rostliny, vč. dodávky</t>
  </si>
  <si>
    <t>631571005R00</t>
  </si>
  <si>
    <t>Násyp z kameniva těž. praného fr. 22-32 (kačírku)</t>
  </si>
  <si>
    <t>S/03:385*0,05</t>
  </si>
  <si>
    <t>10371500R</t>
  </si>
  <si>
    <t>Substrát zahradnický pro zelené střechy</t>
  </si>
  <si>
    <t>S/04:35*0,1</t>
  </si>
  <si>
    <t>998712202R00</t>
  </si>
  <si>
    <t>Přesun hmot pro povlakové krytiny, výšky do 12 m</t>
  </si>
  <si>
    <t>713121111RT1</t>
  </si>
  <si>
    <t>Izolace tepelná podlah na sucho, jednovrstvá, materiál ve specifikaci</t>
  </si>
  <si>
    <t xml:space="preserve">  P/01:199</t>
  </si>
  <si>
    <t xml:space="preserve">  P/02:43</t>
  </si>
  <si>
    <t xml:space="preserve">  P/03:96</t>
  </si>
  <si>
    <t xml:space="preserve">  P/04:22</t>
  </si>
  <si>
    <t xml:space="preserve">  P/05:52</t>
  </si>
  <si>
    <t xml:space="preserve">  P/07:446</t>
  </si>
  <si>
    <t xml:space="preserve">  P/08:90</t>
  </si>
  <si>
    <t xml:space="preserve">  P/09:92</t>
  </si>
  <si>
    <t xml:space="preserve">  P/10:128</t>
  </si>
  <si>
    <t>1168*2</t>
  </si>
  <si>
    <t>28375633R</t>
  </si>
  <si>
    <t>Deska EPS T 4000 N/m2 tl. 30 mm</t>
  </si>
  <si>
    <t>28375636X</t>
  </si>
  <si>
    <t>Deska EPS T 4000 N/m2 tl. 50 mm</t>
  </si>
  <si>
    <t>28375768.AR</t>
  </si>
  <si>
    <t>Deska izolační polystyrén samozhášivý EPS 150</t>
  </si>
  <si>
    <t>713120080RA0</t>
  </si>
  <si>
    <t>Separační fólie PE, vč. dodávky folie PE, přelepení spojů</t>
  </si>
  <si>
    <t>713111130RT1</t>
  </si>
  <si>
    <t>Izolace tepelné stropů, vložené mezi krokve, 1 vrstva - materiál ve specifikaci</t>
  </si>
  <si>
    <t>S/01:433*2</t>
  </si>
  <si>
    <t>713141123R00</t>
  </si>
  <si>
    <t>Izolace tepelná střech bodově lep. tmelem ,1vrstvá</t>
  </si>
  <si>
    <t>713131131R00</t>
  </si>
  <si>
    <t>Izolace tepelná stěn lepením</t>
  </si>
  <si>
    <t>Deska polystyrén samozhášivý EPS 150 S</t>
  </si>
  <si>
    <t xml:space="preserve">  S/02:175*0,14</t>
  </si>
  <si>
    <t xml:space="preserve">  atiky:0,9*59*0,1</t>
  </si>
  <si>
    <t xml:space="preserve">  S/03:385*0,14</t>
  </si>
  <si>
    <t xml:space="preserve">  atiky:0,9*103*0,1</t>
  </si>
  <si>
    <t xml:space="preserve">  lemy:0,6*15*0,1</t>
  </si>
  <si>
    <t xml:space="preserve">  S/04:35*0,14</t>
  </si>
  <si>
    <t xml:space="preserve">  atiky:1,3*18*0,1</t>
  </si>
  <si>
    <t xml:space="preserve">  lemy:1*10*0,1</t>
  </si>
  <si>
    <t>28375972R</t>
  </si>
  <si>
    <t>Deska spádová EPS 150 S Stabil</t>
  </si>
  <si>
    <t>63151404R</t>
  </si>
  <si>
    <t>Deska z minerální plsti tl. 80 mm</t>
  </si>
  <si>
    <t>S/01:433*1,1</t>
  </si>
  <si>
    <t>63151414.AR</t>
  </si>
  <si>
    <t>Deska z minerální plsti tl. 200 mm</t>
  </si>
  <si>
    <t>713131130R00</t>
  </si>
  <si>
    <t>Izolace tepelná stěn vložením do konstrukce</t>
  </si>
  <si>
    <t>římsy:0,5*(13,8+14+24,2+6+3)</t>
  </si>
  <si>
    <t>63150945R</t>
  </si>
  <si>
    <t>Deska izolační minerální 1200x600 tl. 140 mm</t>
  </si>
  <si>
    <t>713111211RK2</t>
  </si>
  <si>
    <t>Montáž parozábrany krovů spodem s přelepením spojů, vč. dodávky parozábrany</t>
  </si>
  <si>
    <t>S/01:433</t>
  </si>
  <si>
    <t>998713202R00</t>
  </si>
  <si>
    <t>Přesun hmot pro izolace tepelné, výšky do 12 m</t>
  </si>
  <si>
    <t>762441111R00</t>
  </si>
  <si>
    <t>Montáž obložení atiky,OSB desky,1vrst.,přibíjením</t>
  </si>
  <si>
    <t xml:space="preserve">  S/02:</t>
  </si>
  <si>
    <t xml:space="preserve">  S/03:</t>
  </si>
  <si>
    <t>0,3*204,2</t>
  </si>
  <si>
    <t>762341220R00</t>
  </si>
  <si>
    <t>M. bedn.střech rovn. z aglomer.desek šroubováním</t>
  </si>
  <si>
    <t>60726123R</t>
  </si>
  <si>
    <t>Deska dřevoštěpková OSB 3 B - 4PD tl. 25 mm</t>
  </si>
  <si>
    <t>0,3*204,2*1,1</t>
  </si>
  <si>
    <t>762342203RT4</t>
  </si>
  <si>
    <t>Montáž laťování střech, vzdálenost latí 22 - 36 cm, včetně dodávky řeziva, latě 4/6 cm</t>
  </si>
  <si>
    <t>S/01-latě:433*2</t>
  </si>
  <si>
    <t>762342204RT4</t>
  </si>
  <si>
    <t>Montáž kontralatí přibitím, včetně dodávky řeziva, latě 4/6 cm</t>
  </si>
  <si>
    <t>762712120R00</t>
  </si>
  <si>
    <t>Montáž vázaných konstrukcí hraněných do 224 cm2</t>
  </si>
  <si>
    <t>krokve:8,8*26+12*37</t>
  </si>
  <si>
    <t>61220107X</t>
  </si>
  <si>
    <t>Nosník I lepený 60 H 280mm pásn. 39x60mm, střešní</t>
  </si>
  <si>
    <t>762795000R00</t>
  </si>
  <si>
    <t>Spojovací prostředky pro vázané konstrukce, včetně LVL kotvících prvků</t>
  </si>
  <si>
    <t>krokve:(8,8*26+12*37)*0,0224</t>
  </si>
  <si>
    <t>60715315R</t>
  </si>
  <si>
    <t>Deska dřevovláknitá 2500x600x35mm, 200kPa, 270kg/m3</t>
  </si>
  <si>
    <t>998762202R00</t>
  </si>
  <si>
    <t>Přesun hmot pro tesařské konstrukce, výšky do 12 m</t>
  </si>
  <si>
    <t>998764202R00</t>
  </si>
  <si>
    <t>Přesun hmot pro klempířské konstr., výšky do 12 m</t>
  </si>
  <si>
    <t>765312722R00</t>
  </si>
  <si>
    <t>Krytina pálená, střech ostatních,červená, specifikace viz. tech. zpráva</t>
  </si>
  <si>
    <t>765312732R00</t>
  </si>
  <si>
    <t>Hřeben s větracím pásem kovovým, červená</t>
  </si>
  <si>
    <t>S/01:23,5+16,3</t>
  </si>
  <si>
    <t>765312751R00</t>
  </si>
  <si>
    <t>Pás úžlabí Al profilovaný šířky 600 mm, s těsněním</t>
  </si>
  <si>
    <t>S/01:9,7*1</t>
  </si>
  <si>
    <t>765312762R00</t>
  </si>
  <si>
    <t>Ukončení plochy taškami okrajovými levými, červená</t>
  </si>
  <si>
    <t>9,7+12*2</t>
  </si>
  <si>
    <t>765312774R00</t>
  </si>
  <si>
    <t>Střešní lávka, rošt 800 x 250 mm</t>
  </si>
  <si>
    <t>765312783R00</t>
  </si>
  <si>
    <t>Taška prostupová s nástavcem pro anténu, červená</t>
  </si>
  <si>
    <t>765312786R00</t>
  </si>
  <si>
    <t>Pás ochranný větrací okapní 500/10 cm hliník</t>
  </si>
  <si>
    <t>S/01:84,5</t>
  </si>
  <si>
    <t>765312788R00</t>
  </si>
  <si>
    <t>Taška prostupová s nástavcem odvětrání, červená</t>
  </si>
  <si>
    <t>2+1</t>
  </si>
  <si>
    <t>765312795R00</t>
  </si>
  <si>
    <t>Mřížka ochranná větrací 100 cm univerzální</t>
  </si>
  <si>
    <t>S/01:85,5*1</t>
  </si>
  <si>
    <t>998765202R00</t>
  </si>
  <si>
    <t>Přesun hmot pro krytiny tvrdé, výšky do 12 m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</si>
  <si>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</si>
  <si>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</si>
  <si>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</si>
  <si>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</si>
  <si>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</si>
  <si>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</si>
  <si>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</si>
  <si>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767995103R00</t>
  </si>
  <si>
    <t>Výroba a montáž kov. atypických konstr. do 20 kg</t>
  </si>
  <si>
    <t>767.1</t>
  </si>
  <si>
    <t>Požární ucpávky prostupů,kotvení,štítek, zpráva,doplňky,detaily,D+M</t>
  </si>
  <si>
    <t>5+10+8</t>
  </si>
  <si>
    <t>Z/01</t>
  </si>
  <si>
    <t>Z/02</t>
  </si>
  <si>
    <t>Z/03</t>
  </si>
  <si>
    <t>Z/04</t>
  </si>
  <si>
    <t>Z/05</t>
  </si>
  <si>
    <t>Z/06</t>
  </si>
  <si>
    <t>Z/07</t>
  </si>
  <si>
    <t>Z/09</t>
  </si>
  <si>
    <t>Z/10</t>
  </si>
  <si>
    <t>Z/11</t>
  </si>
  <si>
    <t>Z/12</t>
  </si>
  <si>
    <t>Z/13</t>
  </si>
  <si>
    <t>Z/14</t>
  </si>
  <si>
    <t>Z/15</t>
  </si>
  <si>
    <t>Z/16</t>
  </si>
  <si>
    <t>Z/17</t>
  </si>
  <si>
    <t>Z/18</t>
  </si>
  <si>
    <t>Z/19</t>
  </si>
  <si>
    <t>Z/20</t>
  </si>
  <si>
    <t>Z/21</t>
  </si>
  <si>
    <t>Z/22</t>
  </si>
  <si>
    <t>Z/24</t>
  </si>
  <si>
    <t>Z/25</t>
  </si>
  <si>
    <t>998767202R00</t>
  </si>
  <si>
    <t>Přesun hmot pro zámečnické konstr., výšky do 12 m</t>
  </si>
  <si>
    <t>771101210RT1</t>
  </si>
  <si>
    <t>Penetrace podkladu pod dlažby, penetrační nátěr</t>
  </si>
  <si>
    <t>stupnice+podstupnice:1,1*(0,163+0,3)*24+1*(0,16+0,3)*20</t>
  </si>
  <si>
    <t>stupnice+podstupnice:1,5*(0,154+0,3)*14+1,9*(0,156+0,3)*25</t>
  </si>
  <si>
    <t>771475014R00</t>
  </si>
  <si>
    <t>Obklad soklíků keram.rovných, tmel,výška 10 cm</t>
  </si>
  <si>
    <t>Podlahy:543,5</t>
  </si>
  <si>
    <t>771475034R00</t>
  </si>
  <si>
    <t>Obklad soklíků keram.stupňov., tmel,20x10 H 10 cm</t>
  </si>
  <si>
    <t>P/20:14,5+17</t>
  </si>
  <si>
    <t>P/30:9+16</t>
  </si>
  <si>
    <t>771479001R00</t>
  </si>
  <si>
    <t>Řezání dlaždic keramických pro soklíky</t>
  </si>
  <si>
    <t>543,5+56,5</t>
  </si>
  <si>
    <t>771120111R00</t>
  </si>
  <si>
    <t>Kladení dlaždic na stupnice do tmele, jedna řada, tmel vodotěsný na bázi cementu</t>
  </si>
  <si>
    <t>P/20:</t>
  </si>
  <si>
    <t>stupnice:1,1*24+1*20</t>
  </si>
  <si>
    <t>P/30:</t>
  </si>
  <si>
    <t>stupnice:1,5*14+1,9*25</t>
  </si>
  <si>
    <t>771120211R00</t>
  </si>
  <si>
    <t>Kladení dlaždic na podstupnice do tmele, 1 řada, tmel vodotěsný na bázi cementu</t>
  </si>
  <si>
    <t>podstupnice:1,1*24+1*20</t>
  </si>
  <si>
    <t>podstupnice:1,5*14+1,9*25</t>
  </si>
  <si>
    <t>771575109R00</t>
  </si>
  <si>
    <t>Montáž podlah keram.,hladké, tmel flexi, na bázi cementu, vodotěsný</t>
  </si>
  <si>
    <t>771230211R00</t>
  </si>
  <si>
    <t>Kladení dlažby teracové do tmele, tmel flexi, na bázi cementu</t>
  </si>
  <si>
    <t>771575118R00</t>
  </si>
  <si>
    <t>Montáž podlah keram.,hladké, tmel flexi, na bázi cementu,vodotěsný,velkoformátová dlažba</t>
  </si>
  <si>
    <t>771579793R00</t>
  </si>
  <si>
    <t>Příplatek za spárovací hmotu - plošně</t>
  </si>
  <si>
    <t>771578011R00</t>
  </si>
  <si>
    <t>Spára podlaha - stěna, silikonem</t>
  </si>
  <si>
    <t>771.1</t>
  </si>
  <si>
    <t>Dlažba keramická glazovaná,protiskluzná, tl. 8mm, specifikace viz. tech. zpráva</t>
  </si>
  <si>
    <t xml:space="preserve">  sokly:0,1*142</t>
  </si>
  <si>
    <t>207,2*1,1</t>
  </si>
  <si>
    <t>771.2</t>
  </si>
  <si>
    <t>Dlažba keramická glazovaná,protiskluzná, tl. 8mm, velkoformátová,specifikace viz. tech. zpráva</t>
  </si>
  <si>
    <t>sokly:0,1*401,5</t>
  </si>
  <si>
    <t>771.3</t>
  </si>
  <si>
    <t>Dlažba teracová, broušená,tl. 20mm, vč. schodovek, specifikace viz. tech. zpráva</t>
  </si>
  <si>
    <t xml:space="preserve">  P/20:11+14</t>
  </si>
  <si>
    <t xml:space="preserve">  stupnice+podstupnice:1,1*(0,163+0,3)*24+1*(0,16+0,3)*20</t>
  </si>
  <si>
    <t xml:space="preserve">  P/30:6,3+15</t>
  </si>
  <si>
    <t xml:space="preserve">  stupnice+podstupnice:1,5*(0,154+0,3)*14+1,9*(0,156+0,3)*25</t>
  </si>
  <si>
    <t xml:space="preserve">  sokly:0,1*56,5</t>
  </si>
  <si>
    <t>104,567*1,1</t>
  </si>
  <si>
    <t>998771202R00</t>
  </si>
  <si>
    <t>Přesun hmot pro podlahy z dlaždic, výšky do 12 m</t>
  </si>
  <si>
    <t>776101121R00</t>
  </si>
  <si>
    <t>Provedení penetrace podkladu, vč. penetr. laku</t>
  </si>
  <si>
    <t>775413030R0X</t>
  </si>
  <si>
    <t>Montáž podlahové lišty na klipy, vč. dodávky klipů a lišty dřevěné</t>
  </si>
  <si>
    <t>Podlahy:449,5*1</t>
  </si>
  <si>
    <t>776521100RT1</t>
  </si>
  <si>
    <t>776.1</t>
  </si>
  <si>
    <t>529*1,1</t>
  </si>
  <si>
    <t>998776202R00</t>
  </si>
  <si>
    <t>Přesun hmot pro podlahy povlakové, výšky do 12 m</t>
  </si>
  <si>
    <t>781101210RT1</t>
  </si>
  <si>
    <t>Penetrace podkladu pod obklady, penetrační nátěr</t>
  </si>
  <si>
    <t>781475116R00</t>
  </si>
  <si>
    <t>Obklad vnitřní stěn keramický, do tmele</t>
  </si>
  <si>
    <t>781491001RTX</t>
  </si>
  <si>
    <t>Montáž lišt k obkladům,rohových,koutových,  i dilatačních,vč. dodávky lišt AL</t>
  </si>
  <si>
    <t>1.NP:495,5*1</t>
  </si>
  <si>
    <t>2.NP:401,5*1</t>
  </si>
  <si>
    <t>781479705R00</t>
  </si>
  <si>
    <t>Přípl.za spárovací hmotu - plošně</t>
  </si>
  <si>
    <t>781.1</t>
  </si>
  <si>
    <t>Obklad keramický glazovaný, specifikace viz. tech. zpráva</t>
  </si>
  <si>
    <t>998781202R00</t>
  </si>
  <si>
    <t>Přesun hmot pro obklady keramické, výšky do 12 m</t>
  </si>
  <si>
    <t>783.1</t>
  </si>
  <si>
    <t>Nátěr uzavírací betonových povrchů</t>
  </si>
  <si>
    <t>angl. dvorek - dno:10,8</t>
  </si>
  <si>
    <t>ang. dvorek-stěny:1,9*9,9</t>
  </si>
  <si>
    <t>783122111R00</t>
  </si>
  <si>
    <t>Nátěr syntetický OK "A" dvojnásobný, 1xZ+2xEmail</t>
  </si>
  <si>
    <t>OK krovu:165*1</t>
  </si>
  <si>
    <t>784191201R00</t>
  </si>
  <si>
    <t>Penetrace podkladu hloubková  1x</t>
  </si>
  <si>
    <t>omítky:2664,4+2,75+25,5+93,3</t>
  </si>
  <si>
    <t>784195412R00</t>
  </si>
  <si>
    <t>Malba tekutá malířská, bílá, 2 x</t>
  </si>
  <si>
    <t>70% ploch:</t>
  </si>
  <si>
    <t xml:space="preserve">  omítky:2664,4+2,75+25,5+93,3</t>
  </si>
  <si>
    <t>784195422R00</t>
  </si>
  <si>
    <t>Malba tekutá malířská, barva, 2 x</t>
  </si>
  <si>
    <t>30% ploch:</t>
  </si>
  <si>
    <t>M43.1</t>
  </si>
  <si>
    <t>Dodávka a montáž ocelových konstrukcí</t>
  </si>
  <si>
    <t>OK krovu:</t>
  </si>
  <si>
    <t>vaznice:</t>
  </si>
  <si>
    <t>UPE140:2*16*14,5</t>
  </si>
  <si>
    <t>UPE160:2*(15,4+14,9)*17</t>
  </si>
  <si>
    <t>UPE200:2*(7,7+8,7)*22,8</t>
  </si>
  <si>
    <t>rámy:</t>
  </si>
  <si>
    <t>UPE140:2*(10,2*3)*14,5</t>
  </si>
  <si>
    <t>UPE160:2*(11,8*4)*17</t>
  </si>
  <si>
    <t>prořez a spoj. materiál:4734,24*0,15</t>
  </si>
  <si>
    <t>M43.2</t>
  </si>
  <si>
    <t>Doprava a přeložení ocelových konstrukcí</t>
  </si>
  <si>
    <t>M99.1</t>
  </si>
  <si>
    <t>Skladby podlah a konstrukcí - neoceňovat!!!, jen pomocné výpočty</t>
  </si>
  <si>
    <t/>
  </si>
  <si>
    <t>SUM</t>
  </si>
  <si>
    <t xml:space="preserve">MŠ Nosislav </t>
  </si>
  <si>
    <t>SO 01 Mateřská škola</t>
  </si>
  <si>
    <t>Arch. stav. část</t>
  </si>
  <si>
    <t>MŠ Nosislav</t>
  </si>
  <si>
    <t>K/001</t>
  </si>
  <si>
    <t>K/002</t>
  </si>
  <si>
    <t>K/003</t>
  </si>
  <si>
    <t>K/004</t>
  </si>
  <si>
    <t>K/005</t>
  </si>
  <si>
    <t>K/006</t>
  </si>
  <si>
    <t>K/007</t>
  </si>
  <si>
    <t>K/008</t>
  </si>
  <si>
    <t>K/009</t>
  </si>
  <si>
    <t>K/010</t>
  </si>
  <si>
    <t>K/011</t>
  </si>
  <si>
    <t>K/012</t>
  </si>
  <si>
    <t>K/013</t>
  </si>
  <si>
    <t>K/014</t>
  </si>
  <si>
    <t>K/015</t>
  </si>
  <si>
    <t>K/016</t>
  </si>
  <si>
    <t>K/017</t>
  </si>
  <si>
    <t>svod kruhový,OC,DN87mm,tl.0,6mm,1 - přesný rozměr bude stanoven přímo na stavbě
2 - Součástí dodávky jsou: ukončovací prvky, kotevní prvky i všechny další součásti odvodňovacího systému
3 - přesná specifikace bude konzltována mezi dodavatelem a investorem
,kotvení,doplňky,detaily,D+M</t>
  </si>
  <si>
    <t>K/018</t>
  </si>
  <si>
    <t>podokapní žlab,OC,DN125mm,tl.0,6mm,1 - přesný rozměr bude stanoven přímo na stavbě
2 - Součástí dodávky jsou: ukončovací prvky, kotevní prvky i všechny další součásti odvodňovacího systému
3 - přesná specifikace bude konzltována mezi dodavatelem a investorem
,kotvení,doplňky,detaily,D+M</t>
  </si>
  <si>
    <t>K/019</t>
  </si>
  <si>
    <t>K/020</t>
  </si>
  <si>
    <t>záchytný systém ploché střechy,1 - certifikované záchytné kotvy proti pádu
2 - Součástí dodávky je: kotvení do střechy,kotvení,doplňky,detaily,D+M</t>
  </si>
  <si>
    <t>záchytný systém šikmé střechy,1 - certifikované záchytné kotvy proti pádu
2 - Součástí dodávky je: kotvení do střechy,kotvení,doplňky,detaily,D+M</t>
  </si>
  <si>
    <t>T/001</t>
  </si>
  <si>
    <t>vnitřní parapet,š.225,DT,HPL,1 - Přesný rozměr bude stanoven přímo na stavbě
2 - Součástí dodávky je kotvení parapetu a boční krycí profily
3 - přesná specifikace bude konzultována mezi dodavatelem a investorem,kotvení,doplňky,detaily,D+M</t>
  </si>
  <si>
    <t>T/002</t>
  </si>
  <si>
    <t>T/003</t>
  </si>
  <si>
    <t>T/004</t>
  </si>
  <si>
    <t>T/005</t>
  </si>
  <si>
    <t>T/006</t>
  </si>
  <si>
    <t>T/007</t>
  </si>
  <si>
    <t>T/008</t>
  </si>
  <si>
    <t>T/009</t>
  </si>
  <si>
    <t>vnitřní parapet,š.225,DT - se zvýšeným zaťížením  - pochúzí,HPL,1 - Přesný rozměr bude stanoven přímo na stavbě
2 - Součástí dodávky je kotvení parapetu a boční krycí profily
3 - přesná specifikace bude konzultována mezi dodavatelem a investorem,kotvení,doplňky,detaily,D+M</t>
  </si>
  <si>
    <t>T/010</t>
  </si>
  <si>
    <t>T/011</t>
  </si>
  <si>
    <t>T/012</t>
  </si>
  <si>
    <t>T/013</t>
  </si>
  <si>
    <t>T/014</t>
  </si>
  <si>
    <t>T/015</t>
  </si>
  <si>
    <t>T/016</t>
  </si>
  <si>
    <t>T/017</t>
  </si>
  <si>
    <t>T/018</t>
  </si>
  <si>
    <t>kychyňská linka v denní místnosti,1 - přesná specifikace bude konzultována mezi dodavatelem a investorem
2 - součástí dodávky je i drez a baterie včetně napojení na vodovod a kanalizaci a podsvícení led páskem
,kotvení,doplňky,detaily,D+M</t>
  </si>
  <si>
    <t>dělíci příčka hliníkové profily + výplň,1 - materiál výplně - LTD 28 – dřevotříska, tl. 28mm
2 - materiál rámu – hliníkové profily eloxované
3 - kování – hlíníkové (s WC zámkem)
4 - stojky - ocelové s hliníkovou krytkou, výška 150mm
5 - přesné rozměry budou stanoveny přímo na stavbě
6 - přesná specifikace bude konzultována mezi dodavatelem a investorem,kotvení,doplňky,detaily,D+M</t>
  </si>
  <si>
    <t>dělící příčky mezi WC,1 - hygienické přepážky s omývatelným povrchem
2 - materiál výplně - MDF desky
3 - součástí dodávky jsou : montážní a kotvící prvky
4 - přesné rozměry budou stanoveny přímo na stavbě
5 - přesná specifikace bude konzultována mezi dodavatelem a investorem
,kotvení,doplňky,detaily,D+M</t>
  </si>
  <si>
    <t>dřevěné schodiště na terasu,1 - rozměry dle schemata
2 - kotvení pomocí šroubů do oc. prvků (viz. zámečnícké výrobky)
3 - přesná specifikace bude konzultována mezi dodavatelem a investorem
4 - součástí dodávky jsou: kotevní prvky,kotvení,doplňky,detaily,D+M</t>
  </si>
  <si>
    <t>dřevěné vyrovnávací schodiště,1 - rozměry dle schemata
2 - kotvení pomocí šroubů do oc. prvků (viz. zámečnícké výrobky)
3 - přesná specifikace bude konzultována mezi dodavatelem a investorem
4 - součástí dodávky jsou: kotevní prvky,kotvení,doplňky,detaily,D+M</t>
  </si>
  <si>
    <t>dřevěné madlo,B,1 - Ø40mm
2 - kotvení pomocí ocelových kotev do konstrukce stěny nebo ke konstrukci zábradlí (viz. zámečnícké výrobky)
3 - přesná specifikace bude konzultována mezi dodavatelem a investorem
4 - součástí dodávky jsou: kotevní a spojovací prvky,kotvení,doplňky,detaily,D+M</t>
  </si>
  <si>
    <t>D001</t>
  </si>
  <si>
    <t>D002</t>
  </si>
  <si>
    <t>D003</t>
  </si>
  <si>
    <t>D004</t>
  </si>
  <si>
    <t>D005</t>
  </si>
  <si>
    <t>D101</t>
  </si>
  <si>
    <t>D102</t>
  </si>
  <si>
    <t>D103</t>
  </si>
  <si>
    <t>D104</t>
  </si>
  <si>
    <t>D105</t>
  </si>
  <si>
    <t>D106</t>
  </si>
  <si>
    <t>D107</t>
  </si>
  <si>
    <t>D108</t>
  </si>
  <si>
    <t>D109</t>
  </si>
  <si>
    <t>D110</t>
  </si>
  <si>
    <t>D111</t>
  </si>
  <si>
    <t>D112</t>
  </si>
  <si>
    <t>D113</t>
  </si>
  <si>
    <t>D114</t>
  </si>
  <si>
    <t>D115</t>
  </si>
  <si>
    <t>D116</t>
  </si>
  <si>
    <t>D117</t>
  </si>
  <si>
    <t>D118</t>
  </si>
  <si>
    <t>D119</t>
  </si>
  <si>
    <t>D120</t>
  </si>
  <si>
    <t>D121</t>
  </si>
  <si>
    <t>D122</t>
  </si>
  <si>
    <t>D123</t>
  </si>
  <si>
    <t>D124</t>
  </si>
  <si>
    <t>D125</t>
  </si>
  <si>
    <t>D126</t>
  </si>
  <si>
    <t>D127</t>
  </si>
  <si>
    <t>D128</t>
  </si>
  <si>
    <t>D129</t>
  </si>
  <si>
    <t>D130</t>
  </si>
  <si>
    <t>D131</t>
  </si>
  <si>
    <t>D132</t>
  </si>
  <si>
    <t>D133</t>
  </si>
  <si>
    <t>D134</t>
  </si>
  <si>
    <t>D135</t>
  </si>
  <si>
    <t>D136</t>
  </si>
  <si>
    <t>D137</t>
  </si>
  <si>
    <t>D138</t>
  </si>
  <si>
    <t>D139</t>
  </si>
  <si>
    <t>D140</t>
  </si>
  <si>
    <t>D141</t>
  </si>
  <si>
    <t>D142</t>
  </si>
  <si>
    <t>D143</t>
  </si>
  <si>
    <t>D144</t>
  </si>
  <si>
    <t>D145</t>
  </si>
  <si>
    <t>D006</t>
  </si>
  <si>
    <t>D007</t>
  </si>
  <si>
    <t>D008</t>
  </si>
  <si>
    <t>D009</t>
  </si>
  <si>
    <t>D010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</si>
  <si>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</si>
  <si>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</si>
  <si>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</si>
  <si>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</si>
  <si>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</si>
  <si>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</si>
  <si>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</si>
  <si>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</si>
  <si>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</si>
  <si>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</si>
  <si>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t>D211</t>
  </si>
  <si>
    <t>D212</t>
  </si>
  <si>
    <t>D213</t>
  </si>
  <si>
    <t>D214</t>
  </si>
  <si>
    <t>D215</t>
  </si>
  <si>
    <t>D216</t>
  </si>
  <si>
    <t>PÚ217</t>
  </si>
  <si>
    <t>PÚ218</t>
  </si>
  <si>
    <t>Dveře vnitřní,C2,800/1970,1-křídlé,EW 15C2 DP3,D,ocel. zárubeň+nátěr,panik.kování,zarážka,samozavírač,zámek,gen.klíč,kotvení,doplňky,detaily,D+M</t>
  </si>
  <si>
    <t>Dveře vnitřní,A,800/1970,1-křídlé,EW 15C2 DP3,D,ocel. zárubeň+nátěr,kování,zarážka,samozavírač,zámek,gen.klíč,kotvení,doplňky,detaily,D+M</t>
  </si>
  <si>
    <t>Dveře vnitřní,A,800/1970,1-křídlé,EW 15C2 DP3,D,ocel. zárubeň+nátěr,panik.kování,zarážka,samozavírač,zámek,gen.klíč,kotvení,doplňky,detaily,D+M</t>
  </si>
  <si>
    <t>Dveře vnitřní,A,800/1970,1-křídlé,EW 30C2 DP3,D,ocel. zárubeň+nátěr,panik.kování,zarážka,samozavírač,zámek,gen.klíč,kotvení,doplňky,detaily,D+M</t>
  </si>
  <si>
    <t>Dveře vnitřní,B1,800/1970,1-křídlé,EW 15C2 DP3,D,ocel. zárubeň+nátěr,kování,zarážka,samozavírač,zámek,gen.klíč,kotvení,doplňky,detaily,D+M</t>
  </si>
  <si>
    <t>Dveře vnitřní,C1,800/1970,1-křídlé,EW 15C2 DP3,D,ocel. zárubeň+nátěr,kování,zarážka,samozavírač,s okopovým plechem,zámek,gen.klíč,kotvení,doplňky,detaily,D+M</t>
  </si>
  <si>
    <t>Dveře venkovní,A,2900/2820,2-křídlé,OC,ocel. zárubeň+nátěr,panik.kování,zarážka,samozavírač,stavěč,zámek,gen.klíč,kotvení,doplňky,detaily,D+M</t>
  </si>
  <si>
    <t>Dveře venkovní,C2,800/2100,1-křídlé,AL,AL zárubeň,panik.kování,zarážka,samozavírač,stavěč,část prosklené stěny, Madlo v. = 1000mm OS003,zámek,gen.klíč,kotvení,doplňky,detaily,D+M</t>
  </si>
  <si>
    <t>Dveře venkovní,C2,1200/2100,2-křídlé,EW 15C2 DP3,AL,AL zárubeň,panik.kování,zarážka,samozavírač,stavěč,s koord. zavírání, proskl. pr.,zámek,gen.klíč,kotvení,doplňky,detaily,D+M</t>
  </si>
  <si>
    <t>Dveře venkovní,C2,900/2100,1-křídlé,AL,AL zárubeň,kování,zarážka,samozavírač,stavěč,prosklená příčka,zámek,gen.klíč,kotvení,doplňky,detaily,D+M</t>
  </si>
  <si>
    <t>Dveře venkovní,C2,850/2425,1-křídlé,AL,AL zárubeň,panik.kování,zarážka,samozavírač,stavěč,část prosklené stěny, vertik. Madlo v. = 1000mm OS003,zámek,gen.klíč,kotvení,doplňky,detaily,D+M</t>
  </si>
  <si>
    <t>Dveře vnitřní,B2,900/1970,1-křídlé,D,ocel. zárubeň+nátěr,kování,zarážka,mřížka,zámek,gen.klíč,kotvení,doplňky,detaily,D+M</t>
  </si>
  <si>
    <t>Dveře vnitřní,A,700/1970,1-křídlé,D,ocel. zárubeň+nátěr,kování,zarážka,mřížka,zámek,gen.klíč,kotvení,doplňky,detaily,D+M</t>
  </si>
  <si>
    <t>Dveře vnitřní,A,800/1970,1-křídlé,D,ocel. zárubeň+nátěr,kování,zarážka,mřížka,zámek,gen.klíč,kotvení,doplňky,detaily,D+M</t>
  </si>
  <si>
    <t>Dveře vnitřní,C2,800/2100,1-křídlé,AL,AL zárubeň,kování,zarážka,mřížka,část prosklené stěny,zámek,gen.klíč,kotvení,doplňky,detaily,D+M</t>
  </si>
  <si>
    <t>Dveře vnitřní,C1,1240/1970,2-křídlé,D,ocel. zárubeň+nátěr,kování,zarážka,zámek,gen.klíč,kotvení,doplňky,detaily,D+M</t>
  </si>
  <si>
    <t>Dveře vnitřní,C1,1240/1970,2-křídlé,VO,ocel. zárubeň+nátěr,kování,zarážka,s okopovým plechem,zámek,gen.klíč,kotvení,doplňky,detaily,D+M</t>
  </si>
  <si>
    <t>Dveře vnitřní,B1,900/1970,1-křídlé,VO,ocel. zárubeň+nátěr,kování,zarážka,s okopovým plechem,zámek,gen.klíč,kotvení,doplňky,detaily,D+M</t>
  </si>
  <si>
    <t>Dveře vnitřní,A,800/1970,1-křídlé,VO,ocel. zárubeň+nátěr,kování,zarážka,mřížka,s okopovým plechem,zámek,gen.klíč,kotvení,doplňky,detaily,D+M</t>
  </si>
  <si>
    <t>Dveře vnitřní,A,800/1970,1-křídlé,D,ocel. zárubeň+nátěr,kování,zarážka,mřížka,s okopovým plechem,zámek,gen.klíč,kotvení,doplňky,detaily,D+M</t>
  </si>
  <si>
    <t>Dveře vnitřní,B1,900/1970,1-křídlé,D,ocel. zárubeň+nátěr,panik.kování,zarážka,s okopovým plechem,zámek,gen.klíč,kotvení,doplňky,detaily,D+M</t>
  </si>
  <si>
    <t>Dveře vnitřní,B1,900/1970,1-křídlé,D,ocel. zárubeň+nátěr,kování,zarážka,s okopovým plechem,zámek,gen.klíč,kotvení,doplňky,detaily,D+M</t>
  </si>
  <si>
    <t>Dveře vnitřní,C2,800/1970,1-křídlé,D,ocel. zárubeň+nátěr,panik.kování,zarážka,zámek,gen.klíč,kotvení,doplňky,detaily,D+M</t>
  </si>
  <si>
    <t>Dveře vnitřní,C2,800/1970,1-křídlé,D,ocel. zárubeň+nátěr,kování,zarážka,mřížka,rozdělit plochu mřížky do dveří a nade dveře,zámek,gen.klíč,kotvení,doplňky,detaily,D+M</t>
  </si>
  <si>
    <t>Dveře vnitřní,A,600/1970,1-křídlé,D,ocel. zárubeň+nátěr,kování,zarážka,zámek,gen.klíč,kotvení,doplňky,detaily,D+M</t>
  </si>
  <si>
    <t>Dveře vnitřní,A,600/1970,1-křídlé,D,ocel. zárubeň+nátěr,kování,zarážka,mřížka,rozdělit plochu mřížky do dveří a nade dveře,zámek,gen.klíč,kotvení,doplňky,detaily,D+M</t>
  </si>
  <si>
    <t>Dveře vnitřní,A,600/1970,1-křídlé,D,ocel. zárubeň+nátěr,kování,zarážka,mřížka,zámek,gen.klíč,kotvení,doplňky,detaily,D+M</t>
  </si>
  <si>
    <t>Dveře vnitřní,A,900/1970,1-křídlé,D,ocel. zárubeň+nátěr,kování,zarážka,mřížka,zámek,gen.klíč,kotvení,doplňky,detaily,D+M</t>
  </si>
  <si>
    <t>Dveře vnitřní,A,800/1970,1-křídlé,D,ocel. zárubeň+nátěr,kování,zarážka,zámek,gen.klíč,kotvení,doplňky,detaily,D+M</t>
  </si>
  <si>
    <t>Dveře venkovní,C2,925/2525,1-křídlé,AL,AL zárubeň,panik.kování,zarážka,samozavírač,stavěč,část prosklené stěny, vert. madlo v.= 1000mm OS003,zámek,gen.klíč,kotvení,doplňky,detaily,D+M</t>
  </si>
  <si>
    <t>Dveře venkovní,C2,800/1970,1-křídlé,AL,AL zárubeň,panik.kování,zarážka,samozavírač,stavěč,zámek,gen.klíč,kotvení,doplňky,detaily,D+M</t>
  </si>
  <si>
    <t>Dveře vnitřní,C2,800/1970,1-křídlé,D,ocel. zárubeň+nátěr,kování,zarážka,zámek,gen.klíč,kotvení,doplňky,detaily,D+M</t>
  </si>
  <si>
    <t>vnitřní parapet,š.225,PL,1 - Přesný rozměr bude stanoven přímo na stavbě
2 - Součástí dodávky je kotvení parapetu a boční krycí profily
3 - přesná specifikace bude konzultována mezi dodavatelem a investorem,kotvení,doplňky,detaily,D+M</t>
  </si>
  <si>
    <t>dřevěné lamely,tvrdé dřevo do venkovního prostředí,1 - rozměry lamely dle schemata, osazení lamel pod úhlem 45°
2 - kotvení pomocí šroubů do oc. pásoviny (viz. zámečnícké výrobky)
3 - přesná specifikace bude konzultována mezi dodavatelem a investorem
4 - součástí dodávky jsou: kotevní prvky,kotvení,doplňky,detaily,D+M</t>
  </si>
  <si>
    <t>Dveře vnitřní,PÚ,1500/1500,1-křídlé,EI 15,OC,kování,zarážka,požární uzávěr,zámek,gen.klíč,kotvení,doplňky,detaily,D+M</t>
  </si>
  <si>
    <t>O/001A</t>
  </si>
  <si>
    <t>O/001B</t>
  </si>
  <si>
    <t>O/002</t>
  </si>
  <si>
    <t>O/003A</t>
  </si>
  <si>
    <t>O/003B</t>
  </si>
  <si>
    <t>O/004</t>
  </si>
  <si>
    <t>O/005A</t>
  </si>
  <si>
    <t>O/005B</t>
  </si>
  <si>
    <t>O/006</t>
  </si>
  <si>
    <t>O/007</t>
  </si>
  <si>
    <t>O/008</t>
  </si>
  <si>
    <t>O/009</t>
  </si>
  <si>
    <t>O/010</t>
  </si>
  <si>
    <t>O/011</t>
  </si>
  <si>
    <t>O/012</t>
  </si>
  <si>
    <t>O/013</t>
  </si>
  <si>
    <t>O/014</t>
  </si>
  <si>
    <t>O/015</t>
  </si>
  <si>
    <t>O/016</t>
  </si>
  <si>
    <t>O/017A</t>
  </si>
  <si>
    <t>O/017B</t>
  </si>
  <si>
    <t>O/018</t>
  </si>
  <si>
    <t>O/019</t>
  </si>
  <si>
    <t>O/020</t>
  </si>
  <si>
    <t>O/021</t>
  </si>
  <si>
    <t>O/022</t>
  </si>
  <si>
    <t>O/023</t>
  </si>
  <si>
    <t>O/024</t>
  </si>
  <si>
    <t>O/025</t>
  </si>
  <si>
    <t>O/026</t>
  </si>
  <si>
    <t>O/031A</t>
  </si>
  <si>
    <t>O/031B</t>
  </si>
  <si>
    <t>Okno venkovní,1500/1500,OS,3sklo,dřevěné,1500,dřevěný parapet,kování,kotvení,doplňky,detaily,D+M</t>
  </si>
  <si>
    <t>Okno venkovní,1500/1500,OS,3sklo,dřevěné,1500,plast. parapet,se sítí proti hmyzu,kování,kotvení,doplňky,detaily,D+M</t>
  </si>
  <si>
    <t>Okno venkovní,1500/2550,FIX,3sklo,oboust.bezp.sklo,hliníkové,kování,kotvení,doplňky,detaily,D+M</t>
  </si>
  <si>
    <t>Okno venkovní,1300/2500,FIX,EW 15C2 DP3,3sklo,hliníkové,kování,kotvení,doplňky,detaily,D+M</t>
  </si>
  <si>
    <t>Okno venkovní,1000/2500,FIX,3sklo,hliníkové,kování,kotvení,doplňky,detaily,D+M</t>
  </si>
  <si>
    <t>Okno venkovní,3500/2500,FIX,3sklo,oboust.bezp.sklo,hliníkové,kování,kotvení,doplňky,detaily,D+M</t>
  </si>
  <si>
    <t>Okno vnitřní,1210/2920,FIX,interiér.zasklení,oboust.bezp.sklo,hliníkové,kování,kotvení,doplňky,detaily,D+M</t>
  </si>
  <si>
    <t>Okno venkovní,6000/2600,FIX,3sklo,oboust.bezp.sklo,hliníkové,kování,kotvení,doplňky,detaily,D+M</t>
  </si>
  <si>
    <t>Okno vnitřní,800/800,FIX,interiér.zasklení,oboust.bezp.sklo,dřevěné,kování,kotvení,doplňky,detaily,D+M</t>
  </si>
  <si>
    <t>Okno střešní,780/1200,OS,3sklo,dřevěné/hliníkové,elektrické otevírání okna, oplechování je součástí dodávky,kování,kotvení,doplňky,detaily,D+M</t>
  </si>
  <si>
    <t>Z/08</t>
  </si>
  <si>
    <t>ZÁBRADLÍ NA TERASE,pozink+práškový nátěr,kotvení,doplňky,detaily,D+M</t>
  </si>
  <si>
    <t>VENKOVNÍ SCHODIŠTĚ,pozink,kotvení,doplňky,detaily,D+M</t>
  </si>
  <si>
    <t>PODLAHA Z PERFOROVANÝCH DESEK,pozink,kotvení,doplňky,detaily,D+M</t>
  </si>
  <si>
    <t>BRANKA,pozink,kotvení,doplňky,detaily,D+M</t>
  </si>
  <si>
    <t>ZÁBRADLÍ DO ZAHRADY,pozink,kotvení,doplňky,detaily,D+M</t>
  </si>
  <si>
    <t>ZÁBRADLÍ CESTY DO ZAHRADY- 27,9m,pozink+práškový nátěr,kotvení,doplňky,detaily,D+M</t>
  </si>
  <si>
    <t>ZÁBRADLÍ  U VSTUPU- 8,2m,pozink,kotvení,doplňky,detaily,D+M</t>
  </si>
  <si>
    <t>BRANKA A VRATA,pozink,kotvení,doplňky,detaily,D+M</t>
  </si>
  <si>
    <t>ZÁSTĚNA PRO ODPAD,pozink,kotvení,doplňky,detaily,D+M</t>
  </si>
  <si>
    <t>ZÁBRADLÍ CESTY DO ZAHRADY- 15,8m,pozink+práškový nátěr,kotvení,doplňky,detaily,D+M</t>
  </si>
  <si>
    <t>DVÍŘKA PRO FASÁDNÍ NIKU 825x650mm,pozink+práškový nátěr,kotvení,doplňky,detaily,D+M</t>
  </si>
  <si>
    <t>DVÍŘKA PRO FASÁDNÍ NIKU 1300x825mm,pozink+práškový nátěr,kotvení,doplňky,detaily,D+M</t>
  </si>
  <si>
    <t>DVÍŘKA PRO FASÁDNÍ NIKU 1000x825mm,pozink+práškový nátěr,kotvení,doplňky,detaily,D+M</t>
  </si>
  <si>
    <t>INTERIEROVÉ ZÁBRADLÍ,pozink+práškový nátěr,kotvení,doplňky,detaily,D+M</t>
  </si>
  <si>
    <t>INTERIEROVÉ ZÁBRADLÍ,pozink,kotvení,doplňky,detaily,D+M</t>
  </si>
  <si>
    <t>INTERIÉROVÉ ZÁBRADLÍ NAD GALERIÍ,pozink+práškový nátěr,kotvení,doplňky,detaily,D+M</t>
  </si>
  <si>
    <t>INTERIÉROVÉ ZÁBRADLÍ,pozink+práškový nátěr,kotvení,doplňky,detaily,D+M</t>
  </si>
  <si>
    <t>DOPLŇKOVÝ MATERIÁL PRO TRUHLÁŘSKÉ PRVKY,pozink,kotvení,doplňky,detaily,D+M</t>
  </si>
  <si>
    <t>OC. KONZOLA PRO VYNEŠENÍ ZDIVA,pozink,kotvení,doplňky,detaily,D+M</t>
  </si>
  <si>
    <t>OC. U PROFIL 120,pozink,kotvení,doplňky,detaily,D+M</t>
  </si>
  <si>
    <t>K/021</t>
  </si>
  <si>
    <t>4*3+4+4*4+3*3+2*6</t>
  </si>
  <si>
    <t>OS/001</t>
  </si>
  <si>
    <t>OS/002</t>
  </si>
  <si>
    <t>práškový hasící přístroj
PG6,Typ: PG6
Počet HJ HP: 6
Hasící schopnost: 21A, 113B
,kotvení,doplňky,detaily,D+M</t>
  </si>
  <si>
    <t>OS/003</t>
  </si>
  <si>
    <t>madlo vstupních dveří,Materiál: leštěná nerez,kotvení,doplňky,detaily,D+M</t>
  </si>
  <si>
    <t>OS/004</t>
  </si>
  <si>
    <t>Šachta pro zelené střechy s plastovou krycí mřížkou,Šachta pro zelené střechy s plastovou krycí mřížkou
Typ: TWZ 300x300
Výška na zakázku,kotvení,doplňky,detaily,D+M</t>
  </si>
  <si>
    <t>OS/005</t>
  </si>
  <si>
    <t>Boční vpusť kulatá,boční vpusť DN 100 kulatá, 
- vyhřívaná, s integrovanou PVC manžetou,kotvení,doplňky,detaily,D+M</t>
  </si>
  <si>
    <t>OS/006</t>
  </si>
  <si>
    <t>Střešní kotlík,střešní kotlík
napojení pro boční vpust DN 100 kulatou
vývod na kruhový svod DN 87
,kotvení,doplňky,detaily,D+M</t>
  </si>
  <si>
    <t>OS/007</t>
  </si>
  <si>
    <t>Střešní vpust,Střešní vpust DN 70
- integrovaná PVC manžeta
- vyhřívaná,kotvení,doplňky,detaily,D+M</t>
  </si>
  <si>
    <t>OS/008</t>
  </si>
  <si>
    <t>Prodlužení střešní vpusti,prodlužení o max. 120mm,kotvení,doplňky,detaily,D+M</t>
  </si>
  <si>
    <t>OS/009</t>
  </si>
  <si>
    <t>Nástavec
připojení vpusti na parozábranu,Nástavec DN 70,kotvení,doplňky,detaily,D+M</t>
  </si>
  <si>
    <t>OS/010</t>
  </si>
  <si>
    <t>OS/011</t>
  </si>
  <si>
    <t>screenová roleta 1750/1750,-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</si>
  <si>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OS/012</t>
  </si>
  <si>
    <t>screenová roleta 2695/1000,-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</si>
  <si>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OS/013</t>
  </si>
  <si>
    <t>screenová roleta 945/1000,-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</si>
  <si>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OS/014</t>
  </si>
  <si>
    <t>screenová roleta 2000/2000,-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</si>
  <si>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OS/015</t>
  </si>
  <si>
    <t>screenová roleta 1750/2190,-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</si>
  <si>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OS/016</t>
  </si>
  <si>
    <t>screenová roleta 1500/1500,- screenová clona textilní s el. ovládaním
- odlehčená varianta bez krycího profilu
- boční vedení lankem
- motorické ovládání
- před výrobou je nutné veškeré rozměry otvorů zaměřit přímo na stavbě,kotvení,doplňky,detaily,D+M</t>
  </si>
  <si>
    <t>OS/017</t>
  </si>
  <si>
    <t>vnitřní hliníková žaluzie 2000/2100,- s vrchním krycím profilem dle obrázku
- boční vedení lankem
- před výrobou je nutné veškeré rozměry otvorů zaměřit přímo na stavbě
,kotvení,doplňky,detaily,D+M</t>
  </si>
  <si>
    <t>OS/018</t>
  </si>
  <si>
    <t>OS/019</t>
  </si>
  <si>
    <t>OS/020</t>
  </si>
  <si>
    <t>OS/021</t>
  </si>
  <si>
    <t>OS/022</t>
  </si>
  <si>
    <t>dávkovač tekutého mýdla,- provedení matný nerez,kotvení,doplňky,detaily,D+M</t>
  </si>
  <si>
    <t>OS/023</t>
  </si>
  <si>
    <t>zásobník papírových ručníků,- provedení matný nerez,kotvení,doplňky,detaily,D+M</t>
  </si>
  <si>
    <t>OS/024</t>
  </si>
  <si>
    <t>zásobník toaletního papíru,- provedení matný nerez
- průměr 260mm,kotvení,doplňky,detaily,D+M</t>
  </si>
  <si>
    <t>OS/025</t>
  </si>
  <si>
    <t>OS/026</t>
  </si>
  <si>
    <t>OS/027</t>
  </si>
  <si>
    <t>OS/028</t>
  </si>
  <si>
    <t>neobsazeno</t>
  </si>
  <si>
    <t>OS/039</t>
  </si>
  <si>
    <t>Vstupní venkovní rohož na hrubé nečistoty,- specifikace: al profily šířky 27 mm, spojeny nerezovým lankem a odděleny pružnými mezikroužky. kombinace textilní a gumové výplně
- osazení: v úrovni podlahy do připraveného otvoru osazeného hliníkovým/nerezovým rámem 30×30×3 mm
- barevné provedení: dle požadavků investora a architekta
reakce na oheň: bfl-s1
- přesný rozměr bude stanoven přímo na stavbě
- součástí dodávky jsou veškeré upevňovací, připojovací konstrukce, doplňky, a obvodový L profil 30x30x3 apod.
,kotvení,doplňky,detaily,D+M</t>
  </si>
  <si>
    <t>OS/040</t>
  </si>
  <si>
    <t>vstupní vnitřní rohož,- součástí dodávky jsou veškeré upevňovací, připojovací konstrukce, doplňky, a obvodový L profil 20x20x3 apod.
,kotvení,doplňky,detaily,D+M</t>
  </si>
  <si>
    <t>OS/041</t>
  </si>
  <si>
    <t>OS/042</t>
  </si>
  <si>
    <t>liniový odvodňovací žlab
PV3 - dle projektu ZTI,MATERIÁL: Leštěná nerez ocel, zápachová uzávěrka nerez
ROZMĚRY: 2400×400-105×151 mm
VLASTNOSTI: V provedení "v podlaze". Zápachová uzávěrka je otočná s odtokovou kapacitou 0,8 l/s. Žlaby jsou opatřeny límcem pro napojení na hydroizolaci a čtyřmi výškově nastavitelnými nohami. Součástí je rošt z nerez oceli.
VČETNĚ PŘIPOJOVACÍCH PROFILŮ, PŘÍPONEK A OSTATNÍCH POMOCNÝCH KONSTRUKCÍ
TVAR MŘÍŽKY ROŠTU BUDE ŘEŠEN V RÁMCI AUTORSKÉHO DOZORU
,kotvení,doplňky,detaily,D+M</t>
  </si>
  <si>
    <t>OS/043</t>
  </si>
  <si>
    <t>železo - betonové schodiště na terénu,šířka 1500
délka 4200
počet stupňů 14x153,8/300
součástí dodávky schodiště budou :
1 - zabetonované ocelové desky pro zábradlí schodiště viz. zámečnícké výrobky Z-007
2 - podkladní vrstvy a jejich zhutnění
,kotvení,doplňky,detaily,D+M</t>
  </si>
  <si>
    <t>OS/044</t>
  </si>
  <si>
    <t>železo - betonové schodiště na terénu,šířka 1900
délka 8200
počet stupňů 25x156x300
součástí dodávky schodiště budou :
1 - zabetonované ocelové desky pro zábradlí schodiště viz. zámečnícké výrobky Z-009
2 - podkladní vrstvy a jejich zhutnění
,kotvení,doplňky,detaily,D+M</t>
  </si>
  <si>
    <t>OS/045</t>
  </si>
  <si>
    <t>OS/046</t>
  </si>
  <si>
    <t>OS/047</t>
  </si>
  <si>
    <t>Jídelní výtah,Nosnost: 60kg
Počet stanic: do 5
Nákladiště: do 10 (při průchozí variantě)
Dopravní zdvih: max. 8 m
Rychlost: 0,25 m/s
Ložná plocha klece: 530 x 600 x 880 /hxšxv/ neprůchozí varianta
550 x 600 x 880 /hxšxv/ průchozí varianta
Rozměr šachty: min. 600 x 900 mm /h x š/ -zděná ( stěna min 120 mm)
Šachetní dveře: ruční jednokřídlové 600 x 880 mm,
povrchová úprava KOMAXIT nebo provedení NEREZ
Řízení: jednoduché řízené mikroprocesorovou jednotkou
Pohon: elektrický bubnový /příkon 0,75 kW/ nad výtahovou šachtou
nebo na dně šachty
Klec: s přepážkou v provedení KOMAXIT nebo NEREZ
Ovladače: v zárubni šachetních dveří výtahu
Signalizace: výtah ve stanici, signál v jízdě,kotvení,doplňky,detaily,D+M</t>
  </si>
  <si>
    <t>OS/029-038</t>
  </si>
  <si>
    <t>obklad za kuchyňskou linkou 100/100,kotvení,doplňky,detaily,D+M</t>
  </si>
  <si>
    <t>zrcadlo,kotvení,doplňky,detaily,D+M</t>
  </si>
  <si>
    <t>odpadkový koš,kotvení,doplňky,detaily,D+M</t>
  </si>
  <si>
    <t>háček pro deti,kotvení,doplňky,detaily,D+M</t>
  </si>
  <si>
    <t>WC štětka,kotvení,doplňky,detaily,D+M</t>
  </si>
  <si>
    <t>Šikmá schodišťová plošina,Nosnost plošiny 250 kg, příkon 1,1 kW, napájecí napětí 1 x 230 V, dl. 10,8m,dopravní rychlost 3,6 m/min.
Plošina má všechny bezpečnostní prvky nutné pro veřejné budovy a školy dle současných norem (bezpečnostní hrany, bezpečnostní dno, signalizace přetížení, nouzová signalizace),kotvení,doplňky,detaily,D+M</t>
  </si>
  <si>
    <t>pod ret. nádrž:0,1*2,5*5</t>
  </si>
  <si>
    <t>ret. nádrž:0,25*1,5*2*(2,5+5)</t>
  </si>
  <si>
    <t>ret. nádrž-dno+strop:0,25*2,5*5*2</t>
  </si>
  <si>
    <t>ret. nádrž-dno+strop:0,25*2*(2,5+5)*2</t>
  </si>
  <si>
    <t>ret. nádrž-dno+strop:0,25*2,5*5*2*110/1000</t>
  </si>
  <si>
    <t>ret. nádrž:2*1,5*2*(2,5+5)</t>
  </si>
  <si>
    <t>ret. nádrž:0,25*1,5*2*(2,5+5)*110/1000</t>
  </si>
  <si>
    <t>767.2</t>
  </si>
  <si>
    <t>vylití pláště LT a VŠ + podkladní beton:1,22+1,73</t>
  </si>
  <si>
    <t>deska pod AJ:1,5</t>
  </si>
  <si>
    <t>RTS I/2017</t>
  </si>
  <si>
    <t>vlastní</t>
  </si>
  <si>
    <t>JKSO : 801.31</t>
  </si>
  <si>
    <t>CPV : 45214230-1</t>
  </si>
  <si>
    <t>CZ - CC : 126311</t>
  </si>
  <si>
    <t>plot z betenových tvárnic s dřevěným obkladem, - dřevěný obklad - prkna 1800x90x18 mm
- ocelová podkonstrukce
- betonové sloupky 100x100x2720mm
- betonové panely 48x1850x500 mm
viz. SO-04 - oplocení, kotvení,doplňky,detaily,D+M</t>
  </si>
  <si>
    <t>OS/048</t>
  </si>
  <si>
    <t>Poklop kanalizační šachty,pro zadláždění,plynotěsný,600/600mm,rám,kotvení,doplňky,detaily,D+M</t>
  </si>
  <si>
    <t>šachta ZTI:0,9</t>
  </si>
  <si>
    <t>šachta ZTI:4,5</t>
  </si>
  <si>
    <t>šachta ZTI:0,9*110/1000</t>
  </si>
  <si>
    <t>OS/049</t>
  </si>
  <si>
    <t>OS/050</t>
  </si>
  <si>
    <t>OS/051</t>
  </si>
  <si>
    <t>Podlahová přechodová lišta, hliníková, eloxovaná, mechanicky kotvená
,součástí dodávky je mechanické kotvení,kotvení,doplňky,detaily,D+M</t>
  </si>
  <si>
    <t>Helikální výztuž historického oplocení - viz SO 05, neoceňovat!!!</t>
  </si>
  <si>
    <t>Chladnička s mrazákem, místnost 124, 600/600/2000mm,napojení,kotvení,D+M</t>
  </si>
  <si>
    <t>4+4</t>
  </si>
  <si>
    <t>26*1</t>
  </si>
  <si>
    <t>1*3+1,25*26+1,75*2+2,25*3</t>
  </si>
  <si>
    <t>1*1+1,25*3+1,5*15+2,25*2+2,5*6+3,25+1+1,25+1,75</t>
  </si>
  <si>
    <t>S/03:385*2</t>
  </si>
  <si>
    <t>O/032</t>
  </si>
  <si>
    <t>Dveře venkovní,D1,885/2050,1-křídlé,PL,PL zárubeň,panik.kování,zarážka,stavěč,část prosklené stěny, vnitřní hliníková žaluzie,zámek,gen.klíč,kotvení,doplňky,detaily,D+M</t>
  </si>
  <si>
    <t>Dveře venkovní,D2,760/2115,1-křídlé,PL,PL zárubeň,kování,část prosklené stěny,zámek,gen.klíč,kotvení,doplňky,detaily,D+M</t>
  </si>
  <si>
    <t>Dveře venkovní,D1,885/2025,1-křídlé,PL,PL  zárubeň,panik.kování,zarážka,samozavírač,stavěč,část prosklené stěny, vnitřní hliníková žaluzie,zámek,gen.klíč,kotvení,doplňky,detaily,D+M</t>
  </si>
  <si>
    <t>Okno venkovní,1250/1000,OS,3sklo,plastové,1250,plastový parapet,kování,kotvení,doplňky,detaily,D+M</t>
  </si>
  <si>
    <t>Okno venkovní,1250/1250,OS,3sklo,plastové,1250,plast. parapet,se sítí proti hmyzu,kování,kotvení,doplňky,detaily,D+M</t>
  </si>
  <si>
    <t>Okno venkovní,1500/1500,OS,3sklo,jednost.bezp.sklo,plastové,1500,dřevěný parapet,kování,kotvení,doplňky,detaily,D+M</t>
  </si>
  <si>
    <t>Okno venkovní,1250/1250,OS,3sklo,plastové,1250,dřevěný parapet,kování,kotvení,doplňky,detaily,D+M</t>
  </si>
  <si>
    <t>Okno venkovní,1500/1500,OS,3sklo,plastové,1500,plast. parapet,se sítí proti hmyzu,kování,kotvení,doplňky,detaily,D+M</t>
  </si>
  <si>
    <t>Okno venkovní,1750/1750,FIX,3sklo,jednost.bezp.sklo,plastové,1750,dřevěný parapet,kování,kotvení,doplňky,detaily,D+M</t>
  </si>
  <si>
    <t>Okno venkovní,1250/1500,OS,3sklo,plastové,1250,plast. parapet,kování,kotvení,doplňky,detaily,D+M</t>
  </si>
  <si>
    <t>Okno venkovní,2750/1500,OS+FIX,3sklo,plastové,2750,plast. parapet,se sítí proti hmyzu jenom na otevírávé části,kování,kotvení,doplňky,detaily,D+M</t>
  </si>
  <si>
    <t>Okno venkovní,2000/750,FIX,3sklo,plastové,2000,dřevěný parapet,kování,kotvení,doplňky,detaily,D+M</t>
  </si>
  <si>
    <t>Okno venkovní,2000/1000,FIX,3sklo,plastové,2000,dřevěný parapet,kování,kotvení,doplňky,detaily,D+M</t>
  </si>
  <si>
    <t>Okno vnitřní,1500/1350,POSUV+FIX,interiér.zasklení,oboust.bezp.sklo,hliníkové,1500,parapet,parapety dodávkou zařízení kuchyně, madlo,zámek aretace pro dvě polohy,kování,kotvení,doplňky,detaily,D+M</t>
  </si>
  <si>
    <t>Okno vnitřní,2000/800,FIX,hliníkové,interiér.zasklení,oboust.bezp.sklo,kování,kotvení,doplňky,detaily,D+M</t>
  </si>
  <si>
    <t>Okno venkovní,2000/2100,FIX,3sklo,jednost.bezp.sklo,plastové,vnitřní hliníková žaluzie,kování,kotvení,doplňky,detaily,D+M</t>
  </si>
  <si>
    <t>Okno venkovní,2000/2000,FIX,3sklo,jednost.bezp.sklo,plastové,2000,dřevěný parapet,kování,kotvení,doplňky,detaily,D+M</t>
  </si>
  <si>
    <t>Okno venkovní,2000/2125,FIX,3sklo,oboust.bezp.sklo,plastové,vnitřní hliníková žaluzie,kování,kotvení,doplňky,detaily,D+M</t>
  </si>
  <si>
    <t>Okno venkovní,1750/2190,FIX,3sklo,jednost.bezp.sklo,plastové,1750,dřevěný parapet,kování,kotvení,doplňky,detaily,D+M</t>
  </si>
  <si>
    <t>Okno venkovní,1750/900,S,3sklo,plastové,1750,dřevěný parapet,kování,kotvení,doplňky,detaily,D+M</t>
  </si>
  <si>
    <t>Okno venkovní,1000/2000,FIX,3sklo,plastové,1000,dřevěný parapet,kování,kotvení,doplňky,detaily,D+M</t>
  </si>
  <si>
    <t>Střešní světlovod DN 600mm,pro plochou střechu,izolační prvek,pružná parozábrana,délka tubusu 1400mm,oplechování je součástí dodávky,kotvení,doplňky,detaily,D+M</t>
  </si>
  <si>
    <t>Okno venkovní,945/1000,FIX,3sklo,plastové,rohový sloupek tvoří rohové okno,kování,kotvení,doplňky,detaily,D+M</t>
  </si>
  <si>
    <t>Okno venkovní,2695/1000,FIX,3sklo,plastové,VIZ
POZN.,dřevěný parapet,rohový parapet 750/2500 viz. půdorys, doměřit na stavbe,rohový sloupek tvoří rohové okno,kování,kotvení,doplňky,detaily,D+M</t>
  </si>
  <si>
    <t>Okno vnitřní,1500/1500,POSUV+FIX,interiér.zasklení,oboust.bezp.sklo,hliníkové1500,parapet,parapety dodávkou zařízení kuchyně, madlo,zámek aretace pro dvě polohy,kování,kotvení,doplňky,detaily,D+M</t>
  </si>
  <si>
    <t>Okno střešní,780/1200,OS,3sklo,dřevěné/hliníkové,mechanické otevírání okna pomocí teleskopické tyče, 1 ks teleskopické tyče a oplechování je součástí dodávky,kování,kotvení,doplňky,detaily,D+M</t>
  </si>
  <si>
    <t>parapet,AL,r.š.270,tl.1,0mm,1 - přesný rozměr bude stanoven přímo na stavbě, včetně šroubového kotvení do okna a předpřipravených otvorů
pro kotvení parapetu
2 - Součástí dodávky jsou: kotvení a příponky pro uchycení parapetu, systémová krytka na bočních koncích parapetu
3 - přesná specifikace bude konzltována mezi dodavatelem a investorem,kotvení,doplňky,detaily,D+M</t>
  </si>
  <si>
    <t>parapet výdejního okénka,AL,r.š.270,tl.1,0mm,Parapety dodávkou zařízení kuchyně,kotvení,doplňky,detaily,D+M</t>
  </si>
  <si>
    <t>oplechování střešních oken - oplechování střešních oken je součástí dodávky střešních oken</t>
  </si>
  <si>
    <t>oplechování světlovodů - oplechování světlovodů je součástí dodávky střešních světlovodů</t>
  </si>
  <si>
    <t>oplechování atiky na hranici pozemku,AL,r.š.dle situace na stavbě,tl.1,0mm,1 - přesný rozměr bude stanoven přímo na stavbě
2 - Součástí dodávky jsou: ukončovací pásky, ocelové příponky š.=50 mm, spojky a další kotvící prvky
3 - přesná specifikace bude konzltována mezi dodavatelem a investorem
4 - spád atiky bude min. 5%
5 - atika bude vytáhnutá pod stávající střešní krytinu sousedního domu,kotvení,doplňky,detaily,D+M</t>
  </si>
  <si>
    <t>oplechování atiky v 2NP,AL,r.š.580,tl.1,0mm,1 - přesný rozměr bude stanoven přímo na stavbě
2 - Součástí dodávky jsou: ukončovací pásky, ocelové příponky š.=50 mm, spojky a další kotvící prvky
3 - přesná specifikace bude konzltována mezi dodavatelem a investorem
4 - spád atiky bude min. 5%,kotvení,doplňky,detaily,D+M</t>
  </si>
  <si>
    <t>oplechování atiky v 2NP,AL,r.š.440,tl.1,0mm,1 - přesný rozměr bude stanoven přímo na stavbě
2 - Součástí dodávky jsou: ukončovací pásky, ocelové příponky š.=50 mm, spojky a další kotvící prvky
3 - přesná specifikace bude konzltována mezi dodavatelem a investorem
4 - spád atiky bude min. 5%,kotvení,doplňky,detaily,D+M</t>
  </si>
  <si>
    <t>oplechování atiky na ploché střeše a terasách,AL,r.š.490,tl.1,0mm,1 - přesný rozměr bude stanoven přímo na stavbě
2 - Součástí dodávky jsou: ukončovací pásky, ocelové příponky š.=50 mm, spojky a další kotvící prvky
3 - přesná specifikace bude konzltována mezi dodavatelem a investorem
4 - spád atiky bude min. 5%,kotvení,doplňky,detaily,D+M</t>
  </si>
  <si>
    <t>oplechování pochůzího parapetu,AL,r.š.326,tl.1,0mm,1 - přesný rozměr bude stanoven přímo na stavbě, včetně šroubového kotvení do okna a předpřipravených otvorů
pro kotvení parapetu
2 - Součástí dodávky jsou: kotvení a příponky pro uchycení parapetu, systémová krytka na bočních koncích parapetu, OSB desky
3 - přesná specifikace bude konzltována mezi dodavatelem a investorem,kotvení,doplňky,detaily,D+M</t>
  </si>
  <si>
    <t>oplechování střešních otvorů r.š. 450mm, Al plech tl. 1,0mm, 1 - přesný rozměr bude stanoven přímo na stavbě, včetně kotvení
2 - Součástí dodávky jsou: kotvení
3 - přesná specifikace bude konzltována mezi dodavatelem a investorem,kotvení,doplňky,detaily,D+M</t>
  </si>
  <si>
    <t>stojan na kola,Stojan pro 2 kola,ocelová svařovaná konstrukce tvaru písmene P pro opření a uzamčení dvou kol, svařenec z ocelových trubek průměru 60mm, čtvercové trubky 50×50×3 a plechových výpalků tloušťky 8 a 10 mm
celková výška 950 mm, kotvení do betonového základu pomocí závitových tyčí M12,kotvení,doplňky,detaily,D+M</t>
  </si>
  <si>
    <t>obvodový stínový profil
minerálních podhledů,Třídy 153, 214, 221, viz. výkresy podhledů č. 105, 106,kotvení,doplňky,detaily,D+M</t>
  </si>
  <si>
    <t>patky zahradního domku:0,8*0,8*1*4</t>
  </si>
  <si>
    <t>226,98+4,5</t>
  </si>
  <si>
    <t>přebytek na skládku:(226,98+4,5-109,81)</t>
  </si>
  <si>
    <t>pasy zahr. domku:0,5*16,7</t>
  </si>
  <si>
    <t>patky zahr. domku do zeminy, be bednění:0,8*0,8*0,6*4</t>
  </si>
  <si>
    <t>Litinové poklopy retenční nádrže,pojezdové,rám,kotvení,doplňky,detaily,D+M</t>
  </si>
  <si>
    <t>797,02*1,1</t>
  </si>
  <si>
    <t>767.3</t>
  </si>
  <si>
    <t>Zahradní domek, prefabrikovaná kontejnerová stavba,6000/3000mm, v. 2500mm,nosné ocelové PZ rámy,stěny a strop lamino. dřevotříska,podlaha skladu-PVC 1,5mm+cementotřísková deska,podlaha WC-vytahované voděodolné PVC 2,5mm+cementotřísková deska,okna plastová sklopná 2x 600/600mm,vstupní dveře ocelové 2x 850/2000mm,lakované,kování,bezp. zámek,elektroinstalace-2x svítidlo 36W,4x zásuvka 230V,1x topidlo 1kW,2x ,rozvaděč+jističe,venkovní zásuvka 400V,1x ventilátor,sanitární vybavení-1xWC,1x umyvadlo+baterie+sifon+zrcadlo+polička+háček na ručník,1x umyvadlo+baterie+sifon+polička+háček na ručník,1x ohřívač vody 5l,doprava,osazení,kotvení,doplňky,detaily,D+M</t>
  </si>
  <si>
    <t>PVC vinyl heterogenní zátěžový akustický, role š. 2m, útlum 15dB, tloušťka 2,60mm, nášl. vrstva 0,70mm, zátěž 34/42, otlak 0,05mm, Bfl S1, rozměrová stálost &lt;0,1%, protiskluz μ ≥ 0,6, bez ftalátů, specifikace viz. tech. zpráva a skladby konstrukcí!!!</t>
  </si>
  <si>
    <t>632415104R00</t>
  </si>
  <si>
    <t>Potěr samonivelační ručně tl. do 4 mm</t>
  </si>
  <si>
    <t>přebytek na skládku:(226,98+4,5-109,81)*7</t>
  </si>
  <si>
    <t>horní pasy:(1*(26+5)+10,2*2)*60/1000</t>
  </si>
  <si>
    <t>pasy zahr. domku-tvárnice:0,25*0,5*16,7*60/1000</t>
  </si>
  <si>
    <t>Zhutnění podloží z hornin nesoudržných do 92% PS, 45MPa</t>
  </si>
  <si>
    <t>prostupy:5+6+2</t>
  </si>
  <si>
    <t>detaily:0,5*1</t>
  </si>
  <si>
    <t>schodiště:7*26*3</t>
  </si>
  <si>
    <t>1114,4*3</t>
  </si>
  <si>
    <t>(1,5+1+1,1+3,2*2+3,5+6+2)*3</t>
  </si>
  <si>
    <t>pomocné práce:20+40</t>
  </si>
  <si>
    <t>pomocné práce:20+30</t>
  </si>
  <si>
    <t>20+15</t>
  </si>
  <si>
    <t>50+200</t>
  </si>
  <si>
    <t>50+30</t>
  </si>
  <si>
    <t>4+6</t>
  </si>
  <si>
    <t>3+3</t>
  </si>
  <si>
    <t>0,5*1</t>
  </si>
  <si>
    <t>5+6</t>
  </si>
  <si>
    <t>5,9*1</t>
  </si>
  <si>
    <t>5,9*10</t>
  </si>
  <si>
    <t>5,9*8</t>
  </si>
  <si>
    <t>3402,95*1</t>
  </si>
  <si>
    <t>deska:1*930*1,12</t>
  </si>
  <si>
    <t>387*1,12</t>
  </si>
  <si>
    <t>783,2*1,12</t>
  </si>
  <si>
    <t>68,4*1,12</t>
  </si>
  <si>
    <t>1011,3*1,12</t>
  </si>
  <si>
    <t>S/04:35*1,12</t>
  </si>
  <si>
    <t>462*1,05</t>
  </si>
  <si>
    <t>706*0,1*2*1,05</t>
  </si>
  <si>
    <t>102,12*1,05</t>
  </si>
  <si>
    <t>595*0,12*1,05</t>
  </si>
  <si>
    <t>S/01:433*1,05</t>
  </si>
  <si>
    <t>římsy:0,5*(13,8+14+24,2+6+3)*1,05</t>
  </si>
  <si>
    <t>spojovací a kotvící prvky:120*1</t>
  </si>
  <si>
    <t>spojovací a kotvící prvky:220*1</t>
  </si>
  <si>
    <t>spojovací a kotvící prvky:290*1</t>
  </si>
  <si>
    <t>Lepení povlak.podlah z pásů PVC na lepidlo disper., bez obsahu rozpouštědel,položení vč. napuštění pastou</t>
  </si>
  <si>
    <t>trámy:8*14+9,6*10</t>
  </si>
  <si>
    <t>SDK:21,4+5,8+164,9+201,3+1,5*208</t>
  </si>
  <si>
    <t xml:space="preserve">  SDK:21,4+5,8+164,9+201,3+1,5*208</t>
  </si>
  <si>
    <t>0,7*3491,35</t>
  </si>
  <si>
    <t>0,3*3491,35</t>
  </si>
  <si>
    <t>132201112R00</t>
  </si>
  <si>
    <t>Hloubení rýh š.do 60 cm v hor.3 nad 100 m3,STROJNĚ, vč. příplatku za lepivost</t>
  </si>
  <si>
    <t>131201111R00</t>
  </si>
  <si>
    <t>Hloubení nezapaž. jam hor.3 do 100 m3, STROJNĚ, vč. příplatku za lepivost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</si>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</sst>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right" vertical="center"/>
    </xf>
    <xf numFmtId="0" fontId="16" fillId="0" borderId="26" xfId="0" applyFont="1" applyFill="1" applyBorder="1" applyAlignment="1">
      <alignment vertical="top"/>
    </xf>
    <xf numFmtId="0" fontId="16" fillId="0" borderId="26" xfId="0" applyNumberFormat="1" applyFont="1" applyFill="1" applyBorder="1" applyAlignment="1">
      <alignment vertical="top"/>
    </xf>
    <xf numFmtId="0" fontId="16" fillId="0" borderId="33" xfId="0" applyNumberFormat="1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shrinkToFit="1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horizontal="center" vertical="top" shrinkToFi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7" fillId="0" borderId="34" xfId="0" applyNumberFormat="1" applyFont="1" applyFill="1" applyBorder="1" applyAlignment="1">
      <alignment horizontal="center" vertical="top" wrapText="1" shrinkToFit="1"/>
    </xf>
    <xf numFmtId="4" fontId="17" fillId="0" borderId="33" xfId="0" applyNumberFormat="1" applyFont="1" applyFill="1" applyBorder="1" applyAlignment="1">
      <alignment vertical="top" wrapText="1" shrinkToFit="1"/>
    </xf>
    <xf numFmtId="0" fontId="17" fillId="0" borderId="33" xfId="0" applyNumberFormat="1" applyFont="1" applyFill="1" applyBorder="1" applyAlignment="1">
      <alignment horizontal="left" vertical="top" wrapText="1"/>
    </xf>
    <xf numFmtId="0" fontId="18" fillId="0" borderId="33" xfId="0" applyNumberFormat="1" applyFont="1" applyFill="1" applyBorder="1" applyAlignment="1">
      <alignment horizontal="left" vertical="top" wrapText="1"/>
    </xf>
    <xf numFmtId="0" fontId="18" fillId="0" borderId="34" xfId="0" applyNumberFormat="1" applyFont="1" applyFill="1" applyBorder="1" applyAlignment="1">
      <alignment horizontal="center" vertical="top" wrapText="1" shrinkToFit="1"/>
    </xf>
    <xf numFmtId="4" fontId="18" fillId="0" borderId="33" xfId="0" applyNumberFormat="1" applyFont="1" applyFill="1" applyBorder="1" applyAlignment="1">
      <alignment vertical="top" wrapText="1" shrinkToFit="1"/>
    </xf>
    <xf numFmtId="0" fontId="18" fillId="0" borderId="33" xfId="0" quotePrefix="1" applyNumberFormat="1" applyFont="1" applyFill="1" applyBorder="1" applyAlignment="1">
      <alignment horizontal="left" vertical="top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1"/>
  <sheetViews>
    <sheetView showGridLines="0" tabSelected="1" view="pageBreakPreview" topLeftCell="B1" zoomScale="75" zoomScaleNormal="100" zoomScaleSheetLayoutView="75" workbookViewId="0">
      <selection activeCell="M30" sqref="M3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17" t="s">
        <v>1586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>
      <c r="A2" s="4"/>
      <c r="B2" s="80" t="s">
        <v>36</v>
      </c>
      <c r="C2" s="81"/>
      <c r="D2" s="249" t="s">
        <v>1163</v>
      </c>
      <c r="E2" s="250"/>
      <c r="F2" s="250"/>
      <c r="G2" s="250"/>
      <c r="H2" s="250"/>
      <c r="I2" s="250"/>
      <c r="J2" s="251"/>
      <c r="O2" s="2"/>
    </row>
    <row r="3" spans="1:15" ht="23.25" customHeight="1">
      <c r="A3" s="4"/>
      <c r="B3" s="82" t="s">
        <v>38</v>
      </c>
      <c r="C3" s="83"/>
      <c r="D3" s="234" t="s">
        <v>1161</v>
      </c>
      <c r="E3" s="235"/>
      <c r="F3" s="235"/>
      <c r="G3" s="235"/>
      <c r="H3" s="235"/>
      <c r="I3" s="235"/>
      <c r="J3" s="236"/>
    </row>
    <row r="4" spans="1:15" ht="23.25" customHeight="1">
      <c r="A4" s="4"/>
      <c r="B4" s="84" t="s">
        <v>39</v>
      </c>
      <c r="C4" s="85"/>
      <c r="D4" s="262" t="s">
        <v>1162</v>
      </c>
      <c r="E4" s="263"/>
      <c r="F4" s="263"/>
      <c r="G4" s="263"/>
      <c r="H4" s="263"/>
      <c r="I4" s="263"/>
      <c r="J4" s="264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200" t="s">
        <v>1468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200" t="s">
        <v>1469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54" t="s">
        <v>1470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53"/>
      <c r="E11" s="253"/>
      <c r="F11" s="253"/>
      <c r="G11" s="253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32"/>
      <c r="E12" s="232"/>
      <c r="F12" s="232"/>
      <c r="G12" s="232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33"/>
      <c r="E13" s="233"/>
      <c r="F13" s="233"/>
      <c r="G13" s="233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52"/>
      <c r="F15" s="252"/>
      <c r="G15" s="230"/>
      <c r="H15" s="230"/>
      <c r="I15" s="230" t="s">
        <v>28</v>
      </c>
      <c r="J15" s="231"/>
    </row>
    <row r="16" spans="1:15" ht="23.25" customHeight="1">
      <c r="A16" s="135" t="s">
        <v>23</v>
      </c>
      <c r="B16" s="136" t="s">
        <v>23</v>
      </c>
      <c r="C16" s="57"/>
      <c r="D16" s="58"/>
      <c r="E16" s="215"/>
      <c r="F16" s="216"/>
      <c r="G16" s="215"/>
      <c r="H16" s="216"/>
      <c r="I16" s="215">
        <f>SUMIF(F47:F77,A16,I47:I77)+SUMIF(F47:F77,"PSU",I47:I77)</f>
        <v>0</v>
      </c>
      <c r="J16" s="226"/>
    </row>
    <row r="17" spans="1:10" ht="23.25" customHeight="1">
      <c r="A17" s="135" t="s">
        <v>24</v>
      </c>
      <c r="B17" s="136" t="s">
        <v>24</v>
      </c>
      <c r="C17" s="57"/>
      <c r="D17" s="58"/>
      <c r="E17" s="215"/>
      <c r="F17" s="216"/>
      <c r="G17" s="215"/>
      <c r="H17" s="216"/>
      <c r="I17" s="215">
        <f>SUMIF(F47:F77,A17,I47:I77)</f>
        <v>0</v>
      </c>
      <c r="J17" s="226"/>
    </row>
    <row r="18" spans="1:10" ht="23.25" customHeight="1">
      <c r="A18" s="135" t="s">
        <v>25</v>
      </c>
      <c r="B18" s="136" t="s">
        <v>25</v>
      </c>
      <c r="C18" s="57"/>
      <c r="D18" s="58"/>
      <c r="E18" s="215"/>
      <c r="F18" s="216"/>
      <c r="G18" s="215"/>
      <c r="H18" s="216"/>
      <c r="I18" s="215">
        <f>SUMIF(F47:F77,A18,I47:I77)</f>
        <v>0</v>
      </c>
      <c r="J18" s="226"/>
    </row>
    <row r="19" spans="1:10" ht="23.25" customHeight="1">
      <c r="A19" s="135" t="s">
        <v>106</v>
      </c>
      <c r="B19" s="136" t="s">
        <v>26</v>
      </c>
      <c r="C19" s="57"/>
      <c r="D19" s="58"/>
      <c r="E19" s="215"/>
      <c r="F19" s="216"/>
      <c r="G19" s="215"/>
      <c r="H19" s="216"/>
      <c r="I19" s="215">
        <f>SUMIF(F47:F77,A19,I47:I77)</f>
        <v>0</v>
      </c>
      <c r="J19" s="226"/>
    </row>
    <row r="20" spans="1:10" ht="23.25" customHeight="1">
      <c r="A20" s="135" t="s">
        <v>107</v>
      </c>
      <c r="B20" s="136" t="s">
        <v>27</v>
      </c>
      <c r="C20" s="57"/>
      <c r="D20" s="58"/>
      <c r="E20" s="215"/>
      <c r="F20" s="216"/>
      <c r="G20" s="215"/>
      <c r="H20" s="216"/>
      <c r="I20" s="215">
        <f>SUMIF(F47:F77,A20,I47:I77)</f>
        <v>0</v>
      </c>
      <c r="J20" s="226"/>
    </row>
    <row r="21" spans="1:10" ht="23.25" customHeight="1">
      <c r="A21" s="4"/>
      <c r="B21" s="73" t="s">
        <v>28</v>
      </c>
      <c r="C21" s="74"/>
      <c r="D21" s="75"/>
      <c r="E21" s="227"/>
      <c r="F21" s="228"/>
      <c r="G21" s="227"/>
      <c r="H21" s="228"/>
      <c r="I21" s="227">
        <f>SUM(I16:J20)</f>
        <v>0</v>
      </c>
      <c r="J21" s="257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24">
        <v>0</v>
      </c>
      <c r="H23" s="225"/>
      <c r="I23" s="225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55">
        <f>ZakladDPHSni*SazbaDPH1/100</f>
        <v>0</v>
      </c>
      <c r="H24" s="256"/>
      <c r="I24" s="256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24">
        <f>I21</f>
        <v>0</v>
      </c>
      <c r="H25" s="225"/>
      <c r="I25" s="225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20">
        <f>ZakladDPHZakl*SazbaDPH2/100</f>
        <v>0</v>
      </c>
      <c r="H26" s="221"/>
      <c r="I26" s="221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22">
        <f>0</f>
        <v>0</v>
      </c>
      <c r="H27" s="222"/>
      <c r="I27" s="222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29" t="e">
        <f>ZakladDPHSniVypocet+ZakladDPHZaklVypocet</f>
        <v>#REF!</v>
      </c>
      <c r="H28" s="229"/>
      <c r="I28" s="229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23">
        <f>ZakladDPHSni+DPHSni+ZakladDPHZakl+DPHZakl+Zaokrouhleni</f>
        <v>0</v>
      </c>
      <c r="H29" s="223"/>
      <c r="I29" s="223"/>
      <c r="J29" s="113" t="s">
        <v>41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43480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54" t="s">
        <v>2</v>
      </c>
      <c r="E35" s="254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/>
      <c r="C39" s="237"/>
      <c r="D39" s="238"/>
      <c r="E39" s="238"/>
      <c r="F39" s="102" t="e">
        <f>' Pol'!P1586</f>
        <v>#REF!</v>
      </c>
      <c r="G39" s="103" t="e">
        <f>' Pol'!Q1586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39" t="s">
        <v>40</v>
      </c>
      <c r="C40" s="240"/>
      <c r="D40" s="240"/>
      <c r="E40" s="241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42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43</v>
      </c>
      <c r="G46" s="123"/>
      <c r="H46" s="123"/>
      <c r="I46" s="242" t="s">
        <v>28</v>
      </c>
      <c r="J46" s="242"/>
    </row>
    <row r="47" spans="1:10" ht="25.5" customHeight="1">
      <c r="A47" s="116"/>
      <c r="B47" s="124" t="s">
        <v>44</v>
      </c>
      <c r="C47" s="244" t="s">
        <v>45</v>
      </c>
      <c r="D47" s="245"/>
      <c r="E47" s="245"/>
      <c r="F47" s="126" t="s">
        <v>23</v>
      </c>
      <c r="G47" s="127"/>
      <c r="H47" s="127"/>
      <c r="I47" s="243">
        <f>' Pol'!G8</f>
        <v>0</v>
      </c>
      <c r="J47" s="243"/>
    </row>
    <row r="48" spans="1:10" ht="25.5" customHeight="1">
      <c r="A48" s="116"/>
      <c r="B48" s="118" t="s">
        <v>46</v>
      </c>
      <c r="C48" s="247" t="s">
        <v>47</v>
      </c>
      <c r="D48" s="248"/>
      <c r="E48" s="248"/>
      <c r="F48" s="128" t="s">
        <v>23</v>
      </c>
      <c r="G48" s="129"/>
      <c r="H48" s="129"/>
      <c r="I48" s="246">
        <f>' Pol'!G36</f>
        <v>0</v>
      </c>
      <c r="J48" s="246"/>
    </row>
    <row r="49" spans="1:10" ht="25.5" customHeight="1">
      <c r="A49" s="116"/>
      <c r="B49" s="118" t="s">
        <v>48</v>
      </c>
      <c r="C49" s="247" t="s">
        <v>49</v>
      </c>
      <c r="D49" s="248"/>
      <c r="E49" s="248"/>
      <c r="F49" s="128" t="s">
        <v>23</v>
      </c>
      <c r="G49" s="129"/>
      <c r="H49" s="129"/>
      <c r="I49" s="246">
        <f>' Pol'!G136</f>
        <v>0</v>
      </c>
      <c r="J49" s="246"/>
    </row>
    <row r="50" spans="1:10" ht="25.5" customHeight="1">
      <c r="A50" s="116"/>
      <c r="B50" s="118" t="s">
        <v>50</v>
      </c>
      <c r="C50" s="247" t="s">
        <v>51</v>
      </c>
      <c r="D50" s="248"/>
      <c r="E50" s="248"/>
      <c r="F50" s="128" t="s">
        <v>23</v>
      </c>
      <c r="G50" s="129"/>
      <c r="H50" s="129"/>
      <c r="I50" s="246">
        <f>' Pol'!G258</f>
        <v>0</v>
      </c>
      <c r="J50" s="246"/>
    </row>
    <row r="51" spans="1:10" ht="25.5" customHeight="1">
      <c r="A51" s="116"/>
      <c r="B51" s="118" t="s">
        <v>52</v>
      </c>
      <c r="C51" s="247" t="s">
        <v>53</v>
      </c>
      <c r="D51" s="248"/>
      <c r="E51" s="248"/>
      <c r="F51" s="128" t="s">
        <v>23</v>
      </c>
      <c r="G51" s="129"/>
      <c r="H51" s="129"/>
      <c r="I51" s="246">
        <f>' Pol'!G288</f>
        <v>0</v>
      </c>
      <c r="J51" s="246"/>
    </row>
    <row r="52" spans="1:10" ht="25.5" customHeight="1">
      <c r="A52" s="116"/>
      <c r="B52" s="118" t="s">
        <v>54</v>
      </c>
      <c r="C52" s="247" t="s">
        <v>55</v>
      </c>
      <c r="D52" s="248"/>
      <c r="E52" s="248"/>
      <c r="F52" s="128" t="s">
        <v>23</v>
      </c>
      <c r="G52" s="129"/>
      <c r="H52" s="129"/>
      <c r="I52" s="246">
        <f>' Pol'!G371</f>
        <v>0</v>
      </c>
      <c r="J52" s="246"/>
    </row>
    <row r="53" spans="1:10" ht="25.5" customHeight="1">
      <c r="A53" s="116"/>
      <c r="B53" s="118" t="s">
        <v>56</v>
      </c>
      <c r="C53" s="247" t="s">
        <v>57</v>
      </c>
      <c r="D53" s="248"/>
      <c r="E53" s="248"/>
      <c r="F53" s="128" t="s">
        <v>23</v>
      </c>
      <c r="G53" s="129"/>
      <c r="H53" s="129"/>
      <c r="I53" s="246">
        <f>' Pol'!G399</f>
        <v>0</v>
      </c>
      <c r="J53" s="246"/>
    </row>
    <row r="54" spans="1:10" ht="25.5" customHeight="1">
      <c r="A54" s="116"/>
      <c r="B54" s="118" t="s">
        <v>58</v>
      </c>
      <c r="C54" s="247" t="s">
        <v>59</v>
      </c>
      <c r="D54" s="248"/>
      <c r="E54" s="248"/>
      <c r="F54" s="128" t="s">
        <v>23</v>
      </c>
      <c r="G54" s="129"/>
      <c r="H54" s="129"/>
      <c r="I54" s="246">
        <f>' Pol'!G414</f>
        <v>0</v>
      </c>
      <c r="J54" s="246"/>
    </row>
    <row r="55" spans="1:10" ht="25.5" customHeight="1">
      <c r="A55" s="116"/>
      <c r="B55" s="118" t="s">
        <v>60</v>
      </c>
      <c r="C55" s="247" t="s">
        <v>61</v>
      </c>
      <c r="D55" s="248"/>
      <c r="E55" s="248"/>
      <c r="F55" s="128" t="s">
        <v>23</v>
      </c>
      <c r="G55" s="129"/>
      <c r="H55" s="129"/>
      <c r="I55" s="246">
        <f>' Pol'!G476</f>
        <v>0</v>
      </c>
      <c r="J55" s="246"/>
    </row>
    <row r="56" spans="1:10" ht="25.5" customHeight="1">
      <c r="A56" s="116"/>
      <c r="B56" s="118" t="s">
        <v>62</v>
      </c>
      <c r="C56" s="247" t="s">
        <v>63</v>
      </c>
      <c r="D56" s="248"/>
      <c r="E56" s="248"/>
      <c r="F56" s="128" t="s">
        <v>23</v>
      </c>
      <c r="G56" s="129"/>
      <c r="H56" s="129"/>
      <c r="I56" s="246">
        <f>' Pol'!G611</f>
        <v>0</v>
      </c>
      <c r="J56" s="246"/>
    </row>
    <row r="57" spans="1:10" ht="25.5" customHeight="1">
      <c r="A57" s="116"/>
      <c r="B57" s="118" t="s">
        <v>64</v>
      </c>
      <c r="C57" s="247" t="s">
        <v>65</v>
      </c>
      <c r="D57" s="248"/>
      <c r="E57" s="248"/>
      <c r="F57" s="128" t="s">
        <v>23</v>
      </c>
      <c r="G57" s="129"/>
      <c r="H57" s="129"/>
      <c r="I57" s="246">
        <f>' Pol'!G655</f>
        <v>0</v>
      </c>
      <c r="J57" s="246"/>
    </row>
    <row r="58" spans="1:10" ht="25.5" customHeight="1">
      <c r="A58" s="116"/>
      <c r="B58" s="118" t="s">
        <v>66</v>
      </c>
      <c r="C58" s="247" t="s">
        <v>67</v>
      </c>
      <c r="D58" s="248"/>
      <c r="E58" s="248"/>
      <c r="F58" s="128" t="s">
        <v>23</v>
      </c>
      <c r="G58" s="129"/>
      <c r="H58" s="129"/>
      <c r="I58" s="246">
        <f>' Pol'!G662</f>
        <v>0</v>
      </c>
      <c r="J58" s="246"/>
    </row>
    <row r="59" spans="1:10" ht="25.5" customHeight="1">
      <c r="A59" s="116"/>
      <c r="B59" s="118" t="s">
        <v>68</v>
      </c>
      <c r="C59" s="247" t="s">
        <v>69</v>
      </c>
      <c r="D59" s="248"/>
      <c r="E59" s="248"/>
      <c r="F59" s="128" t="s">
        <v>23</v>
      </c>
      <c r="G59" s="129"/>
      <c r="H59" s="129"/>
      <c r="I59" s="246">
        <f>' Pol'!G701</f>
        <v>0</v>
      </c>
      <c r="J59" s="246"/>
    </row>
    <row r="60" spans="1:10" ht="25.5" customHeight="1">
      <c r="A60" s="116"/>
      <c r="B60" s="118" t="s">
        <v>70</v>
      </c>
      <c r="C60" s="247" t="s">
        <v>71</v>
      </c>
      <c r="D60" s="248"/>
      <c r="E60" s="248"/>
      <c r="F60" s="128" t="s">
        <v>23</v>
      </c>
      <c r="G60" s="129"/>
      <c r="H60" s="129"/>
      <c r="I60" s="246">
        <f>' Pol'!G723</f>
        <v>0</v>
      </c>
      <c r="J60" s="246"/>
    </row>
    <row r="61" spans="1:10" ht="25.5" customHeight="1">
      <c r="A61" s="116"/>
      <c r="B61" s="118" t="s">
        <v>72</v>
      </c>
      <c r="C61" s="247" t="s">
        <v>73</v>
      </c>
      <c r="D61" s="248"/>
      <c r="E61" s="248"/>
      <c r="F61" s="128" t="s">
        <v>23</v>
      </c>
      <c r="G61" s="129"/>
      <c r="H61" s="129"/>
      <c r="I61" s="246">
        <f>' Pol'!G726</f>
        <v>0</v>
      </c>
      <c r="J61" s="246"/>
    </row>
    <row r="62" spans="1:10" ht="25.5" customHeight="1">
      <c r="A62" s="116"/>
      <c r="B62" s="118" t="s">
        <v>74</v>
      </c>
      <c r="C62" s="247" t="s">
        <v>75</v>
      </c>
      <c r="D62" s="248"/>
      <c r="E62" s="248"/>
      <c r="F62" s="128" t="s">
        <v>23</v>
      </c>
      <c r="G62" s="129"/>
      <c r="H62" s="129"/>
      <c r="I62" s="246">
        <f>' Pol'!G787</f>
        <v>0</v>
      </c>
      <c r="J62" s="246"/>
    </row>
    <row r="63" spans="1:10" ht="25.5" customHeight="1">
      <c r="A63" s="116"/>
      <c r="B63" s="118" t="s">
        <v>76</v>
      </c>
      <c r="C63" s="247" t="s">
        <v>77</v>
      </c>
      <c r="D63" s="248"/>
      <c r="E63" s="248"/>
      <c r="F63" s="128" t="s">
        <v>24</v>
      </c>
      <c r="G63" s="129"/>
      <c r="H63" s="129"/>
      <c r="I63" s="246">
        <f>' Pol'!G790</f>
        <v>0</v>
      </c>
      <c r="J63" s="246"/>
    </row>
    <row r="64" spans="1:10" ht="25.5" customHeight="1">
      <c r="A64" s="116"/>
      <c r="B64" s="118" t="s">
        <v>78</v>
      </c>
      <c r="C64" s="247" t="s">
        <v>79</v>
      </c>
      <c r="D64" s="248"/>
      <c r="E64" s="248"/>
      <c r="F64" s="128" t="s">
        <v>24</v>
      </c>
      <c r="G64" s="129"/>
      <c r="H64" s="129"/>
      <c r="I64" s="246">
        <f>' Pol'!G845</f>
        <v>0</v>
      </c>
      <c r="J64" s="246"/>
    </row>
    <row r="65" spans="1:10" ht="25.5" customHeight="1">
      <c r="A65" s="116"/>
      <c r="B65" s="118" t="s">
        <v>80</v>
      </c>
      <c r="C65" s="247" t="s">
        <v>81</v>
      </c>
      <c r="D65" s="248"/>
      <c r="E65" s="248"/>
      <c r="F65" s="128" t="s">
        <v>24</v>
      </c>
      <c r="G65" s="129"/>
      <c r="H65" s="129"/>
      <c r="I65" s="246">
        <f>' Pol'!G966</f>
        <v>0</v>
      </c>
      <c r="J65" s="246"/>
    </row>
    <row r="66" spans="1:10" ht="25.5" customHeight="1">
      <c r="A66" s="116"/>
      <c r="B66" s="118" t="s">
        <v>82</v>
      </c>
      <c r="C66" s="247" t="s">
        <v>83</v>
      </c>
      <c r="D66" s="248"/>
      <c r="E66" s="248"/>
      <c r="F66" s="128" t="s">
        <v>24</v>
      </c>
      <c r="G66" s="129"/>
      <c r="H66" s="129"/>
      <c r="I66" s="246">
        <f>' Pol'!G1073</f>
        <v>0</v>
      </c>
      <c r="J66" s="246"/>
    </row>
    <row r="67" spans="1:10" ht="25.5" customHeight="1">
      <c r="A67" s="116"/>
      <c r="B67" s="118" t="s">
        <v>84</v>
      </c>
      <c r="C67" s="247" t="s">
        <v>85</v>
      </c>
      <c r="D67" s="248"/>
      <c r="E67" s="248"/>
      <c r="F67" s="128" t="s">
        <v>24</v>
      </c>
      <c r="G67" s="129"/>
      <c r="H67" s="129"/>
      <c r="I67" s="246">
        <f>' Pol'!G1115</f>
        <v>0</v>
      </c>
      <c r="J67" s="246"/>
    </row>
    <row r="68" spans="1:10" ht="25.5" customHeight="1">
      <c r="A68" s="116"/>
      <c r="B68" s="118" t="s">
        <v>86</v>
      </c>
      <c r="C68" s="247" t="s">
        <v>87</v>
      </c>
      <c r="D68" s="248"/>
      <c r="E68" s="248"/>
      <c r="F68" s="128" t="s">
        <v>24</v>
      </c>
      <c r="G68" s="129"/>
      <c r="H68" s="129"/>
      <c r="I68" s="246">
        <f>' Pol'!G1138</f>
        <v>0</v>
      </c>
      <c r="J68" s="246"/>
    </row>
    <row r="69" spans="1:10" ht="25.5" customHeight="1">
      <c r="A69" s="116"/>
      <c r="B69" s="118" t="s">
        <v>88</v>
      </c>
      <c r="C69" s="247" t="s">
        <v>89</v>
      </c>
      <c r="D69" s="248"/>
      <c r="E69" s="248"/>
      <c r="F69" s="128" t="s">
        <v>24</v>
      </c>
      <c r="G69" s="129"/>
      <c r="H69" s="129"/>
      <c r="I69" s="246">
        <f>' Pol'!G1163</f>
        <v>0</v>
      </c>
      <c r="J69" s="246"/>
    </row>
    <row r="70" spans="1:10" ht="25.5" customHeight="1">
      <c r="A70" s="116"/>
      <c r="B70" s="118" t="s">
        <v>90</v>
      </c>
      <c r="C70" s="247" t="s">
        <v>91</v>
      </c>
      <c r="D70" s="248"/>
      <c r="E70" s="248"/>
      <c r="F70" s="128" t="s">
        <v>24</v>
      </c>
      <c r="G70" s="129"/>
      <c r="H70" s="129"/>
      <c r="I70" s="246">
        <f>' Pol'!G1289</f>
        <v>0</v>
      </c>
      <c r="J70" s="246"/>
    </row>
    <row r="71" spans="1:10" ht="25.5" customHeight="1">
      <c r="A71" s="116"/>
      <c r="B71" s="118" t="s">
        <v>92</v>
      </c>
      <c r="C71" s="247" t="s">
        <v>93</v>
      </c>
      <c r="D71" s="248"/>
      <c r="E71" s="248"/>
      <c r="F71" s="128" t="s">
        <v>24</v>
      </c>
      <c r="G71" s="129"/>
      <c r="H71" s="129"/>
      <c r="I71" s="246">
        <f>' Pol'!G1368</f>
        <v>0</v>
      </c>
      <c r="J71" s="246"/>
    </row>
    <row r="72" spans="1:10" ht="25.5" customHeight="1">
      <c r="A72" s="116"/>
      <c r="B72" s="118" t="s">
        <v>94</v>
      </c>
      <c r="C72" s="247" t="s">
        <v>95</v>
      </c>
      <c r="D72" s="248"/>
      <c r="E72" s="248"/>
      <c r="F72" s="128" t="s">
        <v>24</v>
      </c>
      <c r="G72" s="129"/>
      <c r="H72" s="129"/>
      <c r="I72" s="246">
        <f>' Pol'!G1447</f>
        <v>0</v>
      </c>
      <c r="J72" s="246"/>
    </row>
    <row r="73" spans="1:10" ht="25.5" customHeight="1">
      <c r="A73" s="116"/>
      <c r="B73" s="118" t="s">
        <v>96</v>
      </c>
      <c r="C73" s="247" t="s">
        <v>97</v>
      </c>
      <c r="D73" s="248"/>
      <c r="E73" s="248"/>
      <c r="F73" s="128" t="s">
        <v>24</v>
      </c>
      <c r="G73" s="129"/>
      <c r="H73" s="129"/>
      <c r="I73" s="246">
        <f>' Pol'!G1475</f>
        <v>0</v>
      </c>
      <c r="J73" s="246"/>
    </row>
    <row r="74" spans="1:10" ht="25.5" customHeight="1">
      <c r="A74" s="116"/>
      <c r="B74" s="118" t="s">
        <v>98</v>
      </c>
      <c r="C74" s="247" t="s">
        <v>99</v>
      </c>
      <c r="D74" s="248"/>
      <c r="E74" s="248"/>
      <c r="F74" s="128" t="s">
        <v>24</v>
      </c>
      <c r="G74" s="129"/>
      <c r="H74" s="129"/>
      <c r="I74" s="246">
        <f>' Pol'!G1515</f>
        <v>0</v>
      </c>
      <c r="J74" s="246"/>
    </row>
    <row r="75" spans="1:10" ht="25.5" customHeight="1">
      <c r="A75" s="116"/>
      <c r="B75" s="118" t="s">
        <v>100</v>
      </c>
      <c r="C75" s="247" t="s">
        <v>101</v>
      </c>
      <c r="D75" s="248"/>
      <c r="E75" s="248"/>
      <c r="F75" s="128" t="s">
        <v>24</v>
      </c>
      <c r="G75" s="129"/>
      <c r="H75" s="129"/>
      <c r="I75" s="246">
        <f>' Pol'!G1521</f>
        <v>0</v>
      </c>
      <c r="J75" s="246"/>
    </row>
    <row r="76" spans="1:10" ht="25.5" customHeight="1">
      <c r="A76" s="116"/>
      <c r="B76" s="118" t="s">
        <v>102</v>
      </c>
      <c r="C76" s="247" t="s">
        <v>103</v>
      </c>
      <c r="D76" s="248"/>
      <c r="E76" s="248"/>
      <c r="F76" s="128" t="s">
        <v>25</v>
      </c>
      <c r="G76" s="129"/>
      <c r="H76" s="129"/>
      <c r="I76" s="246">
        <f>' Pol'!G1539</f>
        <v>0</v>
      </c>
      <c r="J76" s="246"/>
    </row>
    <row r="77" spans="1:10" ht="25.5" customHeight="1">
      <c r="A77" s="116"/>
      <c r="B77" s="125" t="s">
        <v>104</v>
      </c>
      <c r="C77" s="259" t="s">
        <v>105</v>
      </c>
      <c r="D77" s="260"/>
      <c r="E77" s="260"/>
      <c r="F77" s="130" t="s">
        <v>25</v>
      </c>
      <c r="G77" s="131"/>
      <c r="H77" s="131"/>
      <c r="I77" s="258">
        <f>' Pol'!G1551</f>
        <v>0</v>
      </c>
      <c r="J77" s="258"/>
    </row>
    <row r="78" spans="1:10" ht="25.5" customHeight="1">
      <c r="A78" s="117"/>
      <c r="B78" s="121" t="s">
        <v>1</v>
      </c>
      <c r="C78" s="121"/>
      <c r="D78" s="122"/>
      <c r="E78" s="122"/>
      <c r="F78" s="132"/>
      <c r="G78" s="133"/>
      <c r="H78" s="133"/>
      <c r="I78" s="261">
        <f>SUM(I47:I77)</f>
        <v>0</v>
      </c>
      <c r="J78" s="261"/>
    </row>
    <row r="79" spans="1:10">
      <c r="F79" s="134"/>
      <c r="G79" s="90"/>
      <c r="H79" s="134"/>
      <c r="I79" s="90"/>
      <c r="J79" s="90"/>
    </row>
    <row r="80" spans="1:10">
      <c r="F80" s="134"/>
      <c r="G80" s="90"/>
      <c r="H80" s="134"/>
      <c r="I80" s="90"/>
      <c r="J80" s="90"/>
    </row>
    <row r="81" spans="6:10">
      <c r="F81" s="134"/>
      <c r="G81" s="90"/>
      <c r="H81" s="134"/>
      <c r="I81" s="90"/>
      <c r="J81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2">
    <mergeCell ref="I76:J76"/>
    <mergeCell ref="C76:E76"/>
    <mergeCell ref="I77:J77"/>
    <mergeCell ref="C77:E77"/>
    <mergeCell ref="I78:J78"/>
    <mergeCell ref="D4:J4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>
      <c r="A2" s="78" t="s">
        <v>37</v>
      </c>
      <c r="B2" s="77"/>
      <c r="C2" s="267"/>
      <c r="D2" s="267"/>
      <c r="E2" s="267"/>
      <c r="F2" s="267"/>
      <c r="G2" s="268"/>
    </row>
    <row r="3" spans="1:7" ht="24.95" hidden="1" customHeight="1">
      <c r="A3" s="78" t="s">
        <v>7</v>
      </c>
      <c r="B3" s="77"/>
      <c r="C3" s="267"/>
      <c r="D3" s="267"/>
      <c r="E3" s="267"/>
      <c r="F3" s="267"/>
      <c r="G3" s="268"/>
    </row>
    <row r="4" spans="1:7" ht="24.95" hidden="1" customHeight="1">
      <c r="A4" s="78" t="s">
        <v>8</v>
      </c>
      <c r="B4" s="77"/>
      <c r="C4" s="267"/>
      <c r="D4" s="267"/>
      <c r="E4" s="267"/>
      <c r="F4" s="267"/>
      <c r="G4" s="26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586"/>
  <sheetViews>
    <sheetView showZeros="0" view="pageBreakPreview" zoomScale="60" zoomScaleNormal="100" workbookViewId="0">
      <selection activeCell="F9" sqref="F9:F1584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2.7109375" customWidth="1"/>
    <col min="8" max="8" width="9.140625" style="166" customWidth="1"/>
    <col min="16" max="26" width="0" hidden="1" customWidth="1"/>
  </cols>
  <sheetData>
    <row r="1" spans="1:47" ht="15.75" customHeight="1">
      <c r="A1" s="269" t="s">
        <v>1586</v>
      </c>
      <c r="B1" s="269"/>
      <c r="C1" s="269"/>
      <c r="D1" s="269"/>
      <c r="E1" s="269"/>
      <c r="F1" s="269"/>
      <c r="G1" s="269"/>
      <c r="R1" t="s">
        <v>109</v>
      </c>
    </row>
    <row r="2" spans="1:47" ht="24.95" customHeight="1">
      <c r="A2" s="188" t="s">
        <v>108</v>
      </c>
      <c r="B2" s="189"/>
      <c r="C2" s="270" t="s">
        <v>1160</v>
      </c>
      <c r="D2" s="271"/>
      <c r="E2" s="271"/>
      <c r="F2" s="271"/>
      <c r="G2" s="272"/>
      <c r="R2" t="s">
        <v>110</v>
      </c>
    </row>
    <row r="3" spans="1:47" ht="24.95" customHeight="1">
      <c r="A3" s="190" t="s">
        <v>7</v>
      </c>
      <c r="B3" s="191"/>
      <c r="C3" s="273" t="s">
        <v>1161</v>
      </c>
      <c r="D3" s="274"/>
      <c r="E3" s="274"/>
      <c r="F3" s="274"/>
      <c r="G3" s="275"/>
      <c r="R3" t="s">
        <v>111</v>
      </c>
    </row>
    <row r="4" spans="1:47" ht="24.95" customHeight="1">
      <c r="A4" s="190" t="s">
        <v>8</v>
      </c>
      <c r="B4" s="191"/>
      <c r="C4" s="273" t="s">
        <v>1162</v>
      </c>
      <c r="D4" s="274"/>
      <c r="E4" s="274"/>
      <c r="F4" s="274"/>
      <c r="G4" s="275"/>
      <c r="R4" t="s">
        <v>112</v>
      </c>
    </row>
    <row r="5" spans="1:47">
      <c r="A5" s="192" t="s">
        <v>113</v>
      </c>
      <c r="B5" s="193"/>
      <c r="C5" s="193"/>
      <c r="D5" s="179"/>
      <c r="E5" s="172"/>
      <c r="F5" s="137"/>
      <c r="G5" s="138"/>
      <c r="R5" t="s">
        <v>114</v>
      </c>
    </row>
    <row r="7" spans="1:47" ht="25.5">
      <c r="A7" s="194" t="s">
        <v>115</v>
      </c>
      <c r="B7" s="195" t="s">
        <v>116</v>
      </c>
      <c r="C7" s="195" t="s">
        <v>117</v>
      </c>
      <c r="D7" s="180" t="s">
        <v>118</v>
      </c>
      <c r="E7" s="173" t="s">
        <v>119</v>
      </c>
      <c r="F7" s="139" t="s">
        <v>120</v>
      </c>
      <c r="G7" s="147" t="s">
        <v>28</v>
      </c>
      <c r="H7" s="167" t="s">
        <v>121</v>
      </c>
    </row>
    <row r="8" spans="1:47">
      <c r="A8" s="148" t="s">
        <v>122</v>
      </c>
      <c r="B8" s="149" t="s">
        <v>44</v>
      </c>
      <c r="C8" s="150" t="s">
        <v>45</v>
      </c>
      <c r="D8" s="181"/>
      <c r="E8" s="151"/>
      <c r="F8" s="151"/>
      <c r="G8" s="151">
        <f>SUMIF(R9:R35,"&lt;&gt;NOR",G9:G35)</f>
        <v>0</v>
      </c>
      <c r="H8" s="168"/>
      <c r="R8" t="s">
        <v>123</v>
      </c>
    </row>
    <row r="9" spans="1:47" ht="22.5" outlineLevel="1">
      <c r="A9" s="141">
        <v>1</v>
      </c>
      <c r="B9" s="143" t="s">
        <v>1582</v>
      </c>
      <c r="C9" s="203" t="s">
        <v>1583</v>
      </c>
      <c r="D9" s="204" t="s">
        <v>124</v>
      </c>
      <c r="E9" s="205">
        <v>226.98</v>
      </c>
      <c r="F9" s="196"/>
      <c r="G9" s="145">
        <f>ROUND(E9*F9,2)</f>
        <v>0</v>
      </c>
      <c r="H9" s="169" t="s">
        <v>1466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125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207" t="s">
        <v>126</v>
      </c>
      <c r="D10" s="208"/>
      <c r="E10" s="209">
        <v>38.200000000000003</v>
      </c>
      <c r="F10" s="196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127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207" t="s">
        <v>128</v>
      </c>
      <c r="D11" s="208"/>
      <c r="E11" s="209">
        <v>50.345999999999997</v>
      </c>
      <c r="F11" s="196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127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/>
      <c r="B12" s="143"/>
      <c r="C12" s="207" t="s">
        <v>129</v>
      </c>
      <c r="D12" s="208"/>
      <c r="E12" s="209">
        <v>22.175999999999998</v>
      </c>
      <c r="F12" s="196"/>
      <c r="G12" s="145"/>
      <c r="H12" s="169"/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127</v>
      </c>
      <c r="S12" s="140">
        <v>0</v>
      </c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207" t="s">
        <v>130</v>
      </c>
      <c r="D13" s="208"/>
      <c r="E13" s="209">
        <v>36.277999999999999</v>
      </c>
      <c r="F13" s="196"/>
      <c r="G13" s="145"/>
      <c r="H13" s="169"/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127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207" t="s">
        <v>131</v>
      </c>
      <c r="D14" s="208"/>
      <c r="E14" s="209">
        <v>36.003</v>
      </c>
      <c r="F14" s="196"/>
      <c r="G14" s="145"/>
      <c r="H14" s="169"/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127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207" t="s">
        <v>132</v>
      </c>
      <c r="D15" s="208"/>
      <c r="E15" s="209">
        <v>37.905000000000001</v>
      </c>
      <c r="F15" s="196"/>
      <c r="G15" s="145"/>
      <c r="H15" s="169"/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127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/>
      <c r="B16" s="143"/>
      <c r="C16" s="207" t="s">
        <v>133</v>
      </c>
      <c r="D16" s="208"/>
      <c r="E16" s="209">
        <v>6.0750000000000002</v>
      </c>
      <c r="F16" s="196"/>
      <c r="G16" s="145"/>
      <c r="H16" s="169"/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127</v>
      </c>
      <c r="S16" s="140">
        <v>0</v>
      </c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ht="22.5" outlineLevel="1">
      <c r="A17" s="141">
        <v>2</v>
      </c>
      <c r="B17" s="143" t="s">
        <v>1584</v>
      </c>
      <c r="C17" s="203" t="s">
        <v>1585</v>
      </c>
      <c r="D17" s="204" t="s">
        <v>124</v>
      </c>
      <c r="E17" s="205">
        <v>4.5</v>
      </c>
      <c r="F17" s="196"/>
      <c r="G17" s="145">
        <f>ROUND(E17*F17,2)</f>
        <v>0</v>
      </c>
      <c r="H17" s="169" t="s">
        <v>1466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125</v>
      </c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207" t="s">
        <v>134</v>
      </c>
      <c r="D18" s="208"/>
      <c r="E18" s="209">
        <v>1.944</v>
      </c>
      <c r="F18" s="196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127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210" t="s">
        <v>1527</v>
      </c>
      <c r="D19" s="208"/>
      <c r="E19" s="209">
        <v>2.56</v>
      </c>
      <c r="F19" s="196"/>
      <c r="G19" s="196"/>
      <c r="H19" s="169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3</v>
      </c>
      <c r="B20" s="143" t="s">
        <v>135</v>
      </c>
      <c r="C20" s="203" t="s">
        <v>136</v>
      </c>
      <c r="D20" s="204" t="s">
        <v>124</v>
      </c>
      <c r="E20" s="205">
        <v>231.48</v>
      </c>
      <c r="F20" s="196"/>
      <c r="G20" s="145">
        <f>ROUND(E20*F20,2)</f>
        <v>0</v>
      </c>
      <c r="H20" s="169" t="s">
        <v>1466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125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210" t="s">
        <v>1528</v>
      </c>
      <c r="D21" s="208"/>
      <c r="E21" s="209">
        <v>231.48</v>
      </c>
      <c r="F21" s="196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127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4</v>
      </c>
      <c r="B22" s="143" t="s">
        <v>137</v>
      </c>
      <c r="C22" s="203" t="s">
        <v>138</v>
      </c>
      <c r="D22" s="204" t="s">
        <v>124</v>
      </c>
      <c r="E22" s="205">
        <v>109.81</v>
      </c>
      <c r="F22" s="196"/>
      <c r="G22" s="145">
        <f>ROUND(E22*F22,2)</f>
        <v>0</v>
      </c>
      <c r="H22" s="169" t="s">
        <v>1466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139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207" t="s">
        <v>140</v>
      </c>
      <c r="D23" s="208"/>
      <c r="E23" s="209">
        <v>65.11</v>
      </c>
      <c r="F23" s="196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127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/>
      <c r="B24" s="143"/>
      <c r="C24" s="207" t="s">
        <v>141</v>
      </c>
      <c r="D24" s="208"/>
      <c r="E24" s="209">
        <v>6.5</v>
      </c>
      <c r="F24" s="196"/>
      <c r="G24" s="145"/>
      <c r="H24" s="169">
        <v>0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127</v>
      </c>
      <c r="S24" s="140">
        <v>0</v>
      </c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207" t="s">
        <v>126</v>
      </c>
      <c r="D25" s="208"/>
      <c r="E25" s="209">
        <v>38.200000000000003</v>
      </c>
      <c r="F25" s="196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127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>
        <v>5</v>
      </c>
      <c r="B26" s="143" t="s">
        <v>142</v>
      </c>
      <c r="C26" s="203" t="s">
        <v>143</v>
      </c>
      <c r="D26" s="204" t="s">
        <v>124</v>
      </c>
      <c r="E26" s="205">
        <v>219.62</v>
      </c>
      <c r="F26" s="196"/>
      <c r="G26" s="145">
        <f>ROUND(E26*F26,2)</f>
        <v>0</v>
      </c>
      <c r="H26" s="169" t="s">
        <v>1466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125</v>
      </c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/>
      <c r="B27" s="143"/>
      <c r="C27" s="207" t="s">
        <v>144</v>
      </c>
      <c r="D27" s="208"/>
      <c r="E27" s="209">
        <v>219.62</v>
      </c>
      <c r="F27" s="196"/>
      <c r="G27" s="145"/>
      <c r="H27" s="169">
        <v>0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127</v>
      </c>
      <c r="S27" s="140">
        <v>0</v>
      </c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>
        <v>6</v>
      </c>
      <c r="B28" s="143" t="s">
        <v>145</v>
      </c>
      <c r="C28" s="203" t="s">
        <v>146</v>
      </c>
      <c r="D28" s="204" t="s">
        <v>124</v>
      </c>
      <c r="E28" s="205">
        <v>121.67</v>
      </c>
      <c r="F28" s="196"/>
      <c r="G28" s="145">
        <f>ROUND(E28*F28,2)</f>
        <v>0</v>
      </c>
      <c r="H28" s="169" t="s">
        <v>1466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125</v>
      </c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207" t="s">
        <v>1529</v>
      </c>
      <c r="D29" s="208"/>
      <c r="E29" s="209">
        <v>121.67</v>
      </c>
      <c r="F29" s="196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127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7</v>
      </c>
      <c r="B30" s="143" t="s">
        <v>147</v>
      </c>
      <c r="C30" s="203" t="s">
        <v>148</v>
      </c>
      <c r="D30" s="204" t="s">
        <v>124</v>
      </c>
      <c r="E30" s="205">
        <v>851.69</v>
      </c>
      <c r="F30" s="196"/>
      <c r="G30" s="145">
        <f>ROUND(E30*F30,2)</f>
        <v>0</v>
      </c>
      <c r="H30" s="169" t="s">
        <v>1466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125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207" t="s">
        <v>1539</v>
      </c>
      <c r="D31" s="208"/>
      <c r="E31" s="209">
        <v>851.69</v>
      </c>
      <c r="F31" s="196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127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8</v>
      </c>
      <c r="B32" s="143" t="s">
        <v>149</v>
      </c>
      <c r="C32" s="203" t="s">
        <v>150</v>
      </c>
      <c r="D32" s="204" t="s">
        <v>124</v>
      </c>
      <c r="E32" s="205">
        <v>121.67</v>
      </c>
      <c r="F32" s="196"/>
      <c r="G32" s="145">
        <f>ROUND(E32*F32,2)</f>
        <v>0</v>
      </c>
      <c r="H32" s="169" t="s">
        <v>1466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125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207" t="s">
        <v>1529</v>
      </c>
      <c r="D33" s="208"/>
      <c r="E33" s="209">
        <v>121.67</v>
      </c>
      <c r="F33" s="196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127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9</v>
      </c>
      <c r="B34" s="143" t="s">
        <v>151</v>
      </c>
      <c r="C34" s="203" t="s">
        <v>152</v>
      </c>
      <c r="D34" s="204" t="s">
        <v>124</v>
      </c>
      <c r="E34" s="205">
        <v>121.67</v>
      </c>
      <c r="F34" s="196"/>
      <c r="G34" s="145">
        <f>ROUND(E34*F34,2)</f>
        <v>0</v>
      </c>
      <c r="H34" s="169" t="s">
        <v>1467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125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207" t="s">
        <v>1529</v>
      </c>
      <c r="D35" s="208"/>
      <c r="E35" s="209">
        <v>121.67</v>
      </c>
      <c r="F35" s="196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127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>
      <c r="A36" s="142" t="s">
        <v>122</v>
      </c>
      <c r="B36" s="144" t="s">
        <v>46</v>
      </c>
      <c r="C36" s="160" t="s">
        <v>47</v>
      </c>
      <c r="D36" s="184"/>
      <c r="E36" s="146"/>
      <c r="F36" s="197"/>
      <c r="G36" s="146">
        <f>SUMIF(R37:R135,"&lt;&gt;NOR",G37:G135)</f>
        <v>0</v>
      </c>
      <c r="H36" s="170"/>
      <c r="I36" s="140"/>
      <c r="R36" t="s">
        <v>123</v>
      </c>
    </row>
    <row r="37" spans="1:47" outlineLevel="1">
      <c r="A37" s="141">
        <v>10</v>
      </c>
      <c r="B37" s="143" t="s">
        <v>153</v>
      </c>
      <c r="C37" s="158" t="s">
        <v>154</v>
      </c>
      <c r="D37" s="182" t="s">
        <v>124</v>
      </c>
      <c r="E37" s="145">
        <v>7.1</v>
      </c>
      <c r="F37" s="196"/>
      <c r="G37" s="145">
        <f>ROUND(E37*F37,2)</f>
        <v>0</v>
      </c>
      <c r="H37" s="169" t="s">
        <v>1466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125</v>
      </c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/>
      <c r="B38" s="143"/>
      <c r="C38" s="159" t="s">
        <v>155</v>
      </c>
      <c r="D38" s="183"/>
      <c r="E38" s="174">
        <v>1.4043600000000001</v>
      </c>
      <c r="F38" s="196"/>
      <c r="G38" s="145"/>
      <c r="H38" s="169">
        <v>0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127</v>
      </c>
      <c r="S38" s="140">
        <v>0</v>
      </c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99" t="s">
        <v>1456</v>
      </c>
      <c r="D39" s="183"/>
      <c r="E39" s="174">
        <v>1.25</v>
      </c>
      <c r="F39" s="196"/>
      <c r="G39" s="196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/>
      <c r="B40" s="143"/>
      <c r="C40" s="199" t="s">
        <v>1464</v>
      </c>
      <c r="D40" s="183"/>
      <c r="E40" s="174">
        <v>2.95</v>
      </c>
      <c r="F40" s="196"/>
      <c r="G40" s="196"/>
      <c r="H40" s="169">
        <v>0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99" t="s">
        <v>1465</v>
      </c>
      <c r="D41" s="183"/>
      <c r="E41" s="174">
        <v>1.5</v>
      </c>
      <c r="F41" s="196"/>
      <c r="G41" s="196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ht="22.5" outlineLevel="1">
      <c r="A42" s="141">
        <v>11</v>
      </c>
      <c r="B42" s="143" t="s">
        <v>156</v>
      </c>
      <c r="C42" s="158" t="s">
        <v>157</v>
      </c>
      <c r="D42" s="182" t="s">
        <v>124</v>
      </c>
      <c r="E42" s="145">
        <v>8.9499999999999993</v>
      </c>
      <c r="F42" s="196"/>
      <c r="G42" s="145">
        <f>ROUND(E42*F42,2)</f>
        <v>0</v>
      </c>
      <c r="H42" s="169" t="s">
        <v>1466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125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158</v>
      </c>
      <c r="D43" s="183"/>
      <c r="E43" s="174">
        <v>2.7</v>
      </c>
      <c r="F43" s="196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127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/>
      <c r="B44" s="143"/>
      <c r="C44" s="199" t="s">
        <v>1458</v>
      </c>
      <c r="D44" s="183"/>
      <c r="E44" s="174">
        <v>6.25</v>
      </c>
      <c r="F44" s="196"/>
      <c r="G44" s="196"/>
      <c r="H44" s="169">
        <v>0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>
        <v>12</v>
      </c>
      <c r="B45" s="143" t="s">
        <v>159</v>
      </c>
      <c r="C45" s="158" t="s">
        <v>160</v>
      </c>
      <c r="D45" s="182" t="s">
        <v>124</v>
      </c>
      <c r="E45" s="145">
        <v>46.5</v>
      </c>
      <c r="F45" s="196"/>
      <c r="G45" s="145">
        <f>ROUND(E45*F45,2)</f>
        <v>0</v>
      </c>
      <c r="H45" s="169" t="s">
        <v>1466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125</v>
      </c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outlineLevel="1">
      <c r="A46" s="141"/>
      <c r="B46" s="143"/>
      <c r="C46" s="159" t="s">
        <v>161</v>
      </c>
      <c r="D46" s="183"/>
      <c r="E46" s="174">
        <v>46.5</v>
      </c>
      <c r="F46" s="196"/>
      <c r="G46" s="145"/>
      <c r="H46" s="169">
        <v>0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127</v>
      </c>
      <c r="S46" s="140">
        <v>0</v>
      </c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>
        <v>13</v>
      </c>
      <c r="B47" s="143" t="s">
        <v>162</v>
      </c>
      <c r="C47" s="203" t="s">
        <v>163</v>
      </c>
      <c r="D47" s="204" t="s">
        <v>124</v>
      </c>
      <c r="E47" s="205">
        <v>140.4</v>
      </c>
      <c r="F47" s="196"/>
      <c r="G47" s="145">
        <f>ROUND(E47*F47,2)</f>
        <v>0</v>
      </c>
      <c r="H47" s="169" t="s">
        <v>1466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125</v>
      </c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207" t="s">
        <v>164</v>
      </c>
      <c r="D48" s="208"/>
      <c r="E48" s="209">
        <v>139.5</v>
      </c>
      <c r="F48" s="196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127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210" t="s">
        <v>1474</v>
      </c>
      <c r="D49" s="208"/>
      <c r="E49" s="209">
        <v>0.9</v>
      </c>
      <c r="F49" s="196"/>
      <c r="G49" s="196"/>
      <c r="H49" s="169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>
        <v>14</v>
      </c>
      <c r="B50" s="143" t="s">
        <v>165</v>
      </c>
      <c r="C50" s="203" t="s">
        <v>166</v>
      </c>
      <c r="D50" s="204" t="s">
        <v>167</v>
      </c>
      <c r="E50" s="205">
        <v>49.71</v>
      </c>
      <c r="F50" s="196"/>
      <c r="G50" s="145">
        <f>ROUND(E50*F50,2)</f>
        <v>0</v>
      </c>
      <c r="H50" s="169" t="s">
        <v>1466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125</v>
      </c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 outlineLevel="1">
      <c r="A51" s="141"/>
      <c r="B51" s="143"/>
      <c r="C51" s="207" t="s">
        <v>168</v>
      </c>
      <c r="D51" s="208"/>
      <c r="E51" s="209">
        <v>3.99</v>
      </c>
      <c r="F51" s="196"/>
      <c r="G51" s="145"/>
      <c r="H51" s="169">
        <v>0</v>
      </c>
      <c r="I51" s="140"/>
      <c r="J51" s="140"/>
      <c r="K51" s="140"/>
      <c r="L51" s="140"/>
      <c r="M51" s="140"/>
      <c r="N51" s="140"/>
      <c r="O51" s="140"/>
      <c r="P51" s="140"/>
      <c r="Q51" s="140"/>
      <c r="R51" s="140" t="s">
        <v>127</v>
      </c>
      <c r="S51" s="140">
        <v>0</v>
      </c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</row>
    <row r="52" spans="1:47" outlineLevel="1">
      <c r="A52" s="141"/>
      <c r="B52" s="143"/>
      <c r="C52" s="207" t="s">
        <v>169</v>
      </c>
      <c r="D52" s="208"/>
      <c r="E52" s="209">
        <v>33.72</v>
      </c>
      <c r="F52" s="196"/>
      <c r="G52" s="145"/>
      <c r="H52" s="169">
        <v>0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127</v>
      </c>
      <c r="S52" s="140">
        <v>0</v>
      </c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210" t="s">
        <v>1459</v>
      </c>
      <c r="D53" s="208"/>
      <c r="E53" s="209">
        <v>7.5</v>
      </c>
      <c r="F53" s="196"/>
      <c r="G53" s="196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210" t="s">
        <v>1475</v>
      </c>
      <c r="D54" s="208"/>
      <c r="E54" s="209">
        <v>4.5</v>
      </c>
      <c r="F54" s="196"/>
      <c r="G54" s="196"/>
      <c r="H54" s="169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>
        <v>15</v>
      </c>
      <c r="B55" s="143" t="s">
        <v>170</v>
      </c>
      <c r="C55" s="203" t="s">
        <v>171</v>
      </c>
      <c r="D55" s="204" t="s">
        <v>167</v>
      </c>
      <c r="E55" s="205">
        <v>49.71</v>
      </c>
      <c r="F55" s="196"/>
      <c r="G55" s="145">
        <f>ROUND(E55*F55,2)</f>
        <v>0</v>
      </c>
      <c r="H55" s="169" t="s">
        <v>1466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125</v>
      </c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207" t="s">
        <v>168</v>
      </c>
      <c r="D56" s="208"/>
      <c r="E56" s="209">
        <v>3.99</v>
      </c>
      <c r="F56" s="196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127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207" t="s">
        <v>169</v>
      </c>
      <c r="D57" s="208"/>
      <c r="E57" s="209">
        <v>33.72</v>
      </c>
      <c r="F57" s="196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127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210" t="s">
        <v>1459</v>
      </c>
      <c r="D58" s="208"/>
      <c r="E58" s="209">
        <v>7.5</v>
      </c>
      <c r="F58" s="196"/>
      <c r="G58" s="196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210" t="s">
        <v>1475</v>
      </c>
      <c r="D59" s="208"/>
      <c r="E59" s="209">
        <v>4.5</v>
      </c>
      <c r="F59" s="196"/>
      <c r="G59" s="196"/>
      <c r="H59" s="169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>
        <v>16</v>
      </c>
      <c r="B60" s="143" t="s">
        <v>172</v>
      </c>
      <c r="C60" s="203" t="s">
        <v>173</v>
      </c>
      <c r="D60" s="204" t="s">
        <v>174</v>
      </c>
      <c r="E60" s="205">
        <v>7</v>
      </c>
      <c r="F60" s="196"/>
      <c r="G60" s="145">
        <f>ROUND(E60*F60,2)</f>
        <v>0</v>
      </c>
      <c r="H60" s="169" t="s">
        <v>1466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125</v>
      </c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207" t="s">
        <v>175</v>
      </c>
      <c r="D61" s="208"/>
      <c r="E61" s="209">
        <v>3.1027589999999998</v>
      </c>
      <c r="F61" s="196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127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207" t="s">
        <v>176</v>
      </c>
      <c r="D62" s="208"/>
      <c r="E62" s="209">
        <v>3.1027589999999998</v>
      </c>
      <c r="F62" s="196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127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210" t="s">
        <v>1460</v>
      </c>
      <c r="D63" s="208"/>
      <c r="E63" s="209">
        <v>0.69</v>
      </c>
      <c r="F63" s="196"/>
      <c r="G63" s="196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210" t="s">
        <v>1476</v>
      </c>
      <c r="D64" s="208"/>
      <c r="E64" s="209">
        <v>0.1</v>
      </c>
      <c r="F64" s="196"/>
      <c r="G64" s="196"/>
      <c r="H64" s="169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ht="22.5" outlineLevel="1">
      <c r="A65" s="141">
        <v>17</v>
      </c>
      <c r="B65" s="143" t="s">
        <v>177</v>
      </c>
      <c r="C65" s="203" t="s">
        <v>178</v>
      </c>
      <c r="D65" s="204" t="s">
        <v>124</v>
      </c>
      <c r="E65" s="205">
        <v>10.33</v>
      </c>
      <c r="F65" s="196"/>
      <c r="G65" s="145">
        <f>ROUND(E65*F65,2)</f>
        <v>0</v>
      </c>
      <c r="H65" s="169" t="s">
        <v>1466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125</v>
      </c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207" t="s">
        <v>179</v>
      </c>
      <c r="D66" s="208"/>
      <c r="E66" s="209">
        <v>4.7024999999999997</v>
      </c>
      <c r="F66" s="196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127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210" t="s">
        <v>1457</v>
      </c>
      <c r="D67" s="208"/>
      <c r="E67" s="209">
        <v>5.63</v>
      </c>
      <c r="F67" s="196"/>
      <c r="G67" s="196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>
        <v>18</v>
      </c>
      <c r="B68" s="143" t="s">
        <v>180</v>
      </c>
      <c r="C68" s="203" t="s">
        <v>181</v>
      </c>
      <c r="D68" s="204" t="s">
        <v>167</v>
      </c>
      <c r="E68" s="205">
        <v>82.62</v>
      </c>
      <c r="F68" s="196"/>
      <c r="G68" s="145">
        <f>ROUND(E68*F68,2)</f>
        <v>0</v>
      </c>
      <c r="H68" s="169" t="s">
        <v>1466</v>
      </c>
      <c r="I68" s="140"/>
      <c r="J68" s="140"/>
      <c r="K68" s="140"/>
      <c r="L68" s="140"/>
      <c r="M68" s="140"/>
      <c r="N68" s="140"/>
      <c r="O68" s="140"/>
      <c r="P68" s="140"/>
      <c r="Q68" s="140"/>
      <c r="R68" s="140" t="s">
        <v>125</v>
      </c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/>
      <c r="B69" s="143"/>
      <c r="C69" s="207" t="s">
        <v>182</v>
      </c>
      <c r="D69" s="208"/>
      <c r="E69" s="209">
        <v>37.619999999999997</v>
      </c>
      <c r="F69" s="196"/>
      <c r="G69" s="145"/>
      <c r="H69" s="169">
        <v>0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127</v>
      </c>
      <c r="S69" s="140">
        <v>0</v>
      </c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210" t="s">
        <v>1461</v>
      </c>
      <c r="D70" s="208"/>
      <c r="E70" s="209">
        <v>45</v>
      </c>
      <c r="F70" s="196"/>
      <c r="G70" s="196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>
        <v>19</v>
      </c>
      <c r="B71" s="143" t="s">
        <v>183</v>
      </c>
      <c r="C71" s="203" t="s">
        <v>184</v>
      </c>
      <c r="D71" s="204" t="s">
        <v>167</v>
      </c>
      <c r="E71" s="205">
        <v>82.62</v>
      </c>
      <c r="F71" s="196"/>
      <c r="G71" s="145">
        <f>ROUND(E71*F71,2)</f>
        <v>0</v>
      </c>
      <c r="H71" s="169" t="s">
        <v>1466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125</v>
      </c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207" t="s">
        <v>182</v>
      </c>
      <c r="D72" s="208"/>
      <c r="E72" s="209">
        <v>37.619999999999997</v>
      </c>
      <c r="F72" s="196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127</v>
      </c>
      <c r="S72" s="140">
        <v>0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210" t="s">
        <v>1461</v>
      </c>
      <c r="D73" s="208"/>
      <c r="E73" s="209">
        <v>45</v>
      </c>
      <c r="F73" s="196"/>
      <c r="G73" s="196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>
        <v>20</v>
      </c>
      <c r="B74" s="143" t="s">
        <v>185</v>
      </c>
      <c r="C74" s="203" t="s">
        <v>186</v>
      </c>
      <c r="D74" s="204" t="s">
        <v>174</v>
      </c>
      <c r="E74" s="205">
        <v>1.31</v>
      </c>
      <c r="F74" s="196"/>
      <c r="G74" s="145">
        <f>ROUND(E74*F74,2)</f>
        <v>0</v>
      </c>
      <c r="H74" s="169" t="s">
        <v>1466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125</v>
      </c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207" t="s">
        <v>187</v>
      </c>
      <c r="D75" s="208"/>
      <c r="E75" s="209">
        <v>0.69069999999999998</v>
      </c>
      <c r="F75" s="196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127</v>
      </c>
      <c r="S75" s="140">
        <v>0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210" t="s">
        <v>1462</v>
      </c>
      <c r="D76" s="208"/>
      <c r="E76" s="209">
        <v>0.62</v>
      </c>
      <c r="F76" s="196"/>
      <c r="G76" s="196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>
        <v>21</v>
      </c>
      <c r="B77" s="143" t="s">
        <v>188</v>
      </c>
      <c r="C77" s="203" t="s">
        <v>189</v>
      </c>
      <c r="D77" s="204" t="s">
        <v>124</v>
      </c>
      <c r="E77" s="205">
        <v>171.66</v>
      </c>
      <c r="F77" s="196"/>
      <c r="G77" s="145">
        <f>ROUND(E77*F77,2)</f>
        <v>0</v>
      </c>
      <c r="H77" s="169" t="s">
        <v>1466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125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/>
      <c r="B78" s="143"/>
      <c r="C78" s="207" t="s">
        <v>190</v>
      </c>
      <c r="D78" s="208"/>
      <c r="E78" s="209">
        <v>3.4375</v>
      </c>
      <c r="F78" s="196"/>
      <c r="G78" s="145"/>
      <c r="H78" s="169">
        <v>0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127</v>
      </c>
      <c r="S78" s="140">
        <v>0</v>
      </c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207" t="s">
        <v>128</v>
      </c>
      <c r="D79" s="208"/>
      <c r="E79" s="209">
        <v>50.345999999999997</v>
      </c>
      <c r="F79" s="196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127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/>
      <c r="B80" s="143"/>
      <c r="C80" s="207" t="s">
        <v>129</v>
      </c>
      <c r="D80" s="208"/>
      <c r="E80" s="209">
        <v>22.175999999999998</v>
      </c>
      <c r="F80" s="196"/>
      <c r="G80" s="145"/>
      <c r="H80" s="169">
        <v>0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127</v>
      </c>
      <c r="S80" s="140">
        <v>0</v>
      </c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/>
      <c r="B81" s="143"/>
      <c r="C81" s="207" t="s">
        <v>130</v>
      </c>
      <c r="D81" s="208"/>
      <c r="E81" s="209">
        <v>36.277999999999999</v>
      </c>
      <c r="F81" s="196"/>
      <c r="G81" s="145"/>
      <c r="H81" s="169">
        <v>0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127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207" t="s">
        <v>131</v>
      </c>
      <c r="D82" s="208"/>
      <c r="E82" s="209">
        <v>36.003</v>
      </c>
      <c r="F82" s="196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127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207" t="s">
        <v>132</v>
      </c>
      <c r="D83" s="208"/>
      <c r="E83" s="209">
        <v>37.905000000000001</v>
      </c>
      <c r="F83" s="196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127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207" t="s">
        <v>133</v>
      </c>
      <c r="D84" s="208"/>
      <c r="E84" s="209">
        <v>6.0750000000000002</v>
      </c>
      <c r="F84" s="196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127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207" t="s">
        <v>191</v>
      </c>
      <c r="D85" s="208"/>
      <c r="E85" s="209">
        <v>-20.56</v>
      </c>
      <c r="F85" s="196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127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>
        <v>22</v>
      </c>
      <c r="B86" s="143" t="s">
        <v>192</v>
      </c>
      <c r="C86" s="203" t="s">
        <v>193</v>
      </c>
      <c r="D86" s="204" t="s">
        <v>167</v>
      </c>
      <c r="E86" s="205">
        <v>725.61</v>
      </c>
      <c r="F86" s="196"/>
      <c r="G86" s="145">
        <f>ROUND(E86*F86,2)</f>
        <v>0</v>
      </c>
      <c r="H86" s="169" t="s">
        <v>1466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125</v>
      </c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207" t="s">
        <v>194</v>
      </c>
      <c r="D87" s="208"/>
      <c r="E87" s="209">
        <v>13.75</v>
      </c>
      <c r="F87" s="196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127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207" t="s">
        <v>195</v>
      </c>
      <c r="D88" s="208"/>
      <c r="E88" s="209">
        <v>251.73</v>
      </c>
      <c r="F88" s="196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127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207" t="s">
        <v>196</v>
      </c>
      <c r="D89" s="208"/>
      <c r="E89" s="209">
        <v>110.88</v>
      </c>
      <c r="F89" s="196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127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/>
      <c r="B90" s="143"/>
      <c r="C90" s="207" t="s">
        <v>197</v>
      </c>
      <c r="D90" s="208"/>
      <c r="E90" s="209">
        <v>181.39</v>
      </c>
      <c r="F90" s="196"/>
      <c r="G90" s="145"/>
      <c r="H90" s="169">
        <v>0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127</v>
      </c>
      <c r="S90" s="140">
        <v>0</v>
      </c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/>
      <c r="B91" s="143"/>
      <c r="C91" s="207" t="s">
        <v>198</v>
      </c>
      <c r="D91" s="208"/>
      <c r="E91" s="209">
        <v>120.01</v>
      </c>
      <c r="F91" s="196"/>
      <c r="G91" s="145"/>
      <c r="H91" s="169">
        <v>0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127</v>
      </c>
      <c r="S91" s="140">
        <v>0</v>
      </c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207" t="s">
        <v>199</v>
      </c>
      <c r="D92" s="208"/>
      <c r="E92" s="209">
        <v>126.35</v>
      </c>
      <c r="F92" s="196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127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207" t="s">
        <v>200</v>
      </c>
      <c r="D93" s="208"/>
      <c r="E93" s="209">
        <v>24.3</v>
      </c>
      <c r="F93" s="196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127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outlineLevel="1">
      <c r="A94" s="141"/>
      <c r="B94" s="143"/>
      <c r="C94" s="207" t="s">
        <v>201</v>
      </c>
      <c r="D94" s="208"/>
      <c r="E94" s="209">
        <v>-102.8</v>
      </c>
      <c r="F94" s="196"/>
      <c r="G94" s="145"/>
      <c r="H94" s="169">
        <v>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127</v>
      </c>
      <c r="S94" s="140">
        <v>0</v>
      </c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outlineLevel="1">
      <c r="A95" s="141">
        <v>23</v>
      </c>
      <c r="B95" s="143" t="s">
        <v>202</v>
      </c>
      <c r="C95" s="203" t="s">
        <v>203</v>
      </c>
      <c r="D95" s="204" t="s">
        <v>167</v>
      </c>
      <c r="E95" s="205">
        <v>725.61</v>
      </c>
      <c r="F95" s="196"/>
      <c r="G95" s="145">
        <f>ROUND(E95*F95,2)</f>
        <v>0</v>
      </c>
      <c r="H95" s="169" t="s">
        <v>1466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125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207" t="s">
        <v>194</v>
      </c>
      <c r="D96" s="208"/>
      <c r="E96" s="209">
        <v>13.75</v>
      </c>
      <c r="F96" s="196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127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outlineLevel="1">
      <c r="A97" s="141"/>
      <c r="B97" s="143"/>
      <c r="C97" s="207" t="s">
        <v>195</v>
      </c>
      <c r="D97" s="208"/>
      <c r="E97" s="209">
        <v>251.73</v>
      </c>
      <c r="F97" s="196"/>
      <c r="G97" s="145"/>
      <c r="H97" s="169">
        <v>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127</v>
      </c>
      <c r="S97" s="140">
        <v>0</v>
      </c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outlineLevel="1">
      <c r="A98" s="141"/>
      <c r="B98" s="143"/>
      <c r="C98" s="207" t="s">
        <v>196</v>
      </c>
      <c r="D98" s="208"/>
      <c r="E98" s="209">
        <v>110.88</v>
      </c>
      <c r="F98" s="196"/>
      <c r="G98" s="145"/>
      <c r="H98" s="169">
        <v>0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127</v>
      </c>
      <c r="S98" s="140">
        <v>0</v>
      </c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outlineLevel="1">
      <c r="A99" s="141"/>
      <c r="B99" s="143"/>
      <c r="C99" s="207" t="s">
        <v>197</v>
      </c>
      <c r="D99" s="208"/>
      <c r="E99" s="209">
        <v>181.39</v>
      </c>
      <c r="F99" s="196"/>
      <c r="G99" s="145"/>
      <c r="H99" s="169">
        <v>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127</v>
      </c>
      <c r="S99" s="140">
        <v>0</v>
      </c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outlineLevel="1">
      <c r="A100" s="141"/>
      <c r="B100" s="143"/>
      <c r="C100" s="207" t="s">
        <v>198</v>
      </c>
      <c r="D100" s="208"/>
      <c r="E100" s="209">
        <v>120.01</v>
      </c>
      <c r="F100" s="196"/>
      <c r="G100" s="145"/>
      <c r="H100" s="169">
        <v>0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127</v>
      </c>
      <c r="S100" s="140">
        <v>0</v>
      </c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207" t="s">
        <v>199</v>
      </c>
      <c r="D101" s="208"/>
      <c r="E101" s="209">
        <v>126.35</v>
      </c>
      <c r="F101" s="196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127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207" t="s">
        <v>200</v>
      </c>
      <c r="D102" s="208"/>
      <c r="E102" s="209">
        <v>24.3</v>
      </c>
      <c r="F102" s="196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127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207" t="s">
        <v>201</v>
      </c>
      <c r="D103" s="208"/>
      <c r="E103" s="209">
        <v>-102.8</v>
      </c>
      <c r="F103" s="196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127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ht="22.5" outlineLevel="1">
      <c r="A104" s="141">
        <v>24</v>
      </c>
      <c r="B104" s="143" t="s">
        <v>204</v>
      </c>
      <c r="C104" s="203" t="s">
        <v>205</v>
      </c>
      <c r="D104" s="204" t="s">
        <v>167</v>
      </c>
      <c r="E104" s="205">
        <v>8.35</v>
      </c>
      <c r="F104" s="196"/>
      <c r="G104" s="145">
        <f>ROUND(E104*F104,2)</f>
        <v>0</v>
      </c>
      <c r="H104" s="169" t="s">
        <v>1466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125</v>
      </c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outlineLevel="1">
      <c r="A105" s="141"/>
      <c r="B105" s="143"/>
      <c r="C105" s="207" t="s">
        <v>1530</v>
      </c>
      <c r="D105" s="208"/>
      <c r="E105" s="209">
        <v>8.35</v>
      </c>
      <c r="F105" s="196"/>
      <c r="G105" s="145"/>
      <c r="H105" s="169">
        <v>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127</v>
      </c>
      <c r="S105" s="140">
        <v>0</v>
      </c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ht="22.5" outlineLevel="1">
      <c r="A106" s="141">
        <v>25</v>
      </c>
      <c r="B106" s="143" t="s">
        <v>206</v>
      </c>
      <c r="C106" s="203" t="s">
        <v>207</v>
      </c>
      <c r="D106" s="204" t="s">
        <v>167</v>
      </c>
      <c r="E106" s="205">
        <v>51.4</v>
      </c>
      <c r="F106" s="196"/>
      <c r="G106" s="145">
        <f>ROUND(E106*F106,2)</f>
        <v>0</v>
      </c>
      <c r="H106" s="169" t="s">
        <v>1466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125</v>
      </c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207" t="s">
        <v>208</v>
      </c>
      <c r="D107" s="208"/>
      <c r="E107" s="209">
        <v>51.4</v>
      </c>
      <c r="F107" s="196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127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>
        <v>26</v>
      </c>
      <c r="B108" s="143" t="s">
        <v>209</v>
      </c>
      <c r="C108" s="203" t="s">
        <v>210</v>
      </c>
      <c r="D108" s="204" t="s">
        <v>174</v>
      </c>
      <c r="E108" s="205">
        <v>3.21</v>
      </c>
      <c r="F108" s="196"/>
      <c r="G108" s="145">
        <f>ROUND(E108*F108,2)</f>
        <v>0</v>
      </c>
      <c r="H108" s="169" t="s">
        <v>1466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125</v>
      </c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207" t="s">
        <v>1540</v>
      </c>
      <c r="D109" s="208"/>
      <c r="E109" s="209">
        <v>3.08</v>
      </c>
      <c r="F109" s="196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127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207" t="s">
        <v>1541</v>
      </c>
      <c r="D110" s="208"/>
      <c r="E110" s="209">
        <f>0.25*0.5*16.7*60/1000</f>
        <v>0.12525</v>
      </c>
      <c r="F110" s="196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127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>
        <v>27</v>
      </c>
      <c r="B111" s="143" t="s">
        <v>211</v>
      </c>
      <c r="C111" s="203" t="s">
        <v>212</v>
      </c>
      <c r="D111" s="204" t="s">
        <v>124</v>
      </c>
      <c r="E111" s="205">
        <v>3.48</v>
      </c>
      <c r="F111" s="196"/>
      <c r="G111" s="145">
        <f>ROUND(E111*F111,2)</f>
        <v>0</v>
      </c>
      <c r="H111" s="169" t="s">
        <v>1466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125</v>
      </c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207" t="s">
        <v>134</v>
      </c>
      <c r="D112" s="208"/>
      <c r="E112" s="209">
        <v>1.944</v>
      </c>
      <c r="F112" s="196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127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210" t="s">
        <v>1531</v>
      </c>
      <c r="D113" s="208"/>
      <c r="E113" s="209">
        <v>1.54</v>
      </c>
      <c r="F113" s="196"/>
      <c r="G113" s="196"/>
      <c r="H113" s="169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>
        <v>28</v>
      </c>
      <c r="B114" s="143" t="s">
        <v>213</v>
      </c>
      <c r="C114" s="203" t="s">
        <v>214</v>
      </c>
      <c r="D114" s="204" t="s">
        <v>167</v>
      </c>
      <c r="E114" s="205">
        <v>4.32</v>
      </c>
      <c r="F114" s="196"/>
      <c r="G114" s="145">
        <f>ROUND(E114*F114,2)</f>
        <v>0</v>
      </c>
      <c r="H114" s="169" t="s">
        <v>1466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125</v>
      </c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207" t="s">
        <v>215</v>
      </c>
      <c r="D115" s="208"/>
      <c r="E115" s="209">
        <v>4.32</v>
      </c>
      <c r="F115" s="196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127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>
        <v>29</v>
      </c>
      <c r="B116" s="143" t="s">
        <v>216</v>
      </c>
      <c r="C116" s="203" t="s">
        <v>217</v>
      </c>
      <c r="D116" s="204" t="s">
        <v>167</v>
      </c>
      <c r="E116" s="205">
        <v>4.32</v>
      </c>
      <c r="F116" s="196"/>
      <c r="G116" s="145">
        <f>ROUND(E116*F116,2)</f>
        <v>0</v>
      </c>
      <c r="H116" s="169" t="s">
        <v>1466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125</v>
      </c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207" t="s">
        <v>215</v>
      </c>
      <c r="D117" s="208"/>
      <c r="E117" s="209">
        <v>4.32</v>
      </c>
      <c r="F117" s="196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127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>
        <v>30</v>
      </c>
      <c r="B118" s="143" t="s">
        <v>218</v>
      </c>
      <c r="C118" s="203" t="s">
        <v>219</v>
      </c>
      <c r="D118" s="204" t="s">
        <v>174</v>
      </c>
      <c r="E118" s="205">
        <v>0.17496</v>
      </c>
      <c r="F118" s="196"/>
      <c r="G118" s="145">
        <f>ROUND(E118*F118,2)</f>
        <v>0</v>
      </c>
      <c r="H118" s="169" t="s">
        <v>1466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125</v>
      </c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207" t="s">
        <v>220</v>
      </c>
      <c r="D119" s="208"/>
      <c r="E119" s="209">
        <v>0.17496</v>
      </c>
      <c r="F119" s="196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127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>
        <v>31</v>
      </c>
      <c r="B120" s="143" t="s">
        <v>221</v>
      </c>
      <c r="C120" s="203" t="s">
        <v>222</v>
      </c>
      <c r="D120" s="204" t="s">
        <v>124</v>
      </c>
      <c r="E120" s="205">
        <v>186</v>
      </c>
      <c r="F120" s="196"/>
      <c r="G120" s="145">
        <f>ROUND(E120*F120,2)</f>
        <v>0</v>
      </c>
      <c r="H120" s="169" t="s">
        <v>1466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139</v>
      </c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207" t="s">
        <v>223</v>
      </c>
      <c r="D121" s="208"/>
      <c r="E121" s="209">
        <v>186</v>
      </c>
      <c r="F121" s="196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127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>
        <v>32</v>
      </c>
      <c r="B122" s="143" t="s">
        <v>224</v>
      </c>
      <c r="C122" s="203" t="s">
        <v>1542</v>
      </c>
      <c r="D122" s="204" t="s">
        <v>167</v>
      </c>
      <c r="E122" s="205">
        <v>930</v>
      </c>
      <c r="F122" s="196"/>
      <c r="G122" s="145">
        <f>ROUND(E122*F122,2)</f>
        <v>0</v>
      </c>
      <c r="H122" s="169" t="s">
        <v>1466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125</v>
      </c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/>
      <c r="B123" s="143"/>
      <c r="C123" s="207" t="s">
        <v>225</v>
      </c>
      <c r="D123" s="208"/>
      <c r="E123" s="209">
        <v>930</v>
      </c>
      <c r="F123" s="196"/>
      <c r="G123" s="145"/>
      <c r="H123" s="169">
        <v>0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127</v>
      </c>
      <c r="S123" s="140">
        <v>0</v>
      </c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ht="22.5" outlineLevel="1">
      <c r="A124" s="141">
        <v>33</v>
      </c>
      <c r="B124" s="143" t="s">
        <v>226</v>
      </c>
      <c r="C124" s="203" t="s">
        <v>227</v>
      </c>
      <c r="D124" s="204" t="s">
        <v>228</v>
      </c>
      <c r="E124" s="205">
        <v>95.5</v>
      </c>
      <c r="F124" s="196"/>
      <c r="G124" s="145">
        <f>ROUND(E124*F124,2)</f>
        <v>0</v>
      </c>
      <c r="H124" s="169" t="s">
        <v>1466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139</v>
      </c>
      <c r="S124" s="140"/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207" t="s">
        <v>229</v>
      </c>
      <c r="D125" s="208"/>
      <c r="E125" s="209">
        <v>95.5</v>
      </c>
      <c r="F125" s="196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127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>
        <v>34</v>
      </c>
      <c r="B126" s="143" t="s">
        <v>230</v>
      </c>
      <c r="C126" s="203" t="s">
        <v>231</v>
      </c>
      <c r="D126" s="204" t="s">
        <v>167</v>
      </c>
      <c r="E126" s="205">
        <v>238.75</v>
      </c>
      <c r="F126" s="196"/>
      <c r="G126" s="145">
        <f>ROUND(E126*F126,2)</f>
        <v>0</v>
      </c>
      <c r="H126" s="169" t="s">
        <v>1466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125</v>
      </c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207" t="s">
        <v>232</v>
      </c>
      <c r="D127" s="208"/>
      <c r="E127" s="209">
        <v>238.75</v>
      </c>
      <c r="F127" s="196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127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>
        <v>35</v>
      </c>
      <c r="B128" s="143" t="s">
        <v>233</v>
      </c>
      <c r="C128" s="203" t="s">
        <v>234</v>
      </c>
      <c r="D128" s="204" t="s">
        <v>167</v>
      </c>
      <c r="E128" s="205">
        <v>274.5625</v>
      </c>
      <c r="F128" s="196"/>
      <c r="G128" s="145">
        <f>ROUND(E128*F128,2)</f>
        <v>0</v>
      </c>
      <c r="H128" s="169" t="s">
        <v>1466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235</v>
      </c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207" t="s">
        <v>236</v>
      </c>
      <c r="D129" s="208"/>
      <c r="E129" s="209">
        <v>274.5625</v>
      </c>
      <c r="F129" s="196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127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>
        <v>36</v>
      </c>
      <c r="B130" s="143" t="s">
        <v>237</v>
      </c>
      <c r="C130" s="203" t="s">
        <v>238</v>
      </c>
      <c r="D130" s="204" t="s">
        <v>124</v>
      </c>
      <c r="E130" s="205">
        <v>19.100000000000001</v>
      </c>
      <c r="F130" s="196"/>
      <c r="G130" s="145">
        <f>ROUND(E130*F130,2)</f>
        <v>0</v>
      </c>
      <c r="H130" s="169" t="s">
        <v>1466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125</v>
      </c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207" t="s">
        <v>239</v>
      </c>
      <c r="D131" s="208"/>
      <c r="E131" s="209">
        <v>19.100000000000001</v>
      </c>
      <c r="F131" s="196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127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ht="22.5" outlineLevel="1">
      <c r="A132" s="141">
        <v>37</v>
      </c>
      <c r="B132" s="143" t="s">
        <v>240</v>
      </c>
      <c r="C132" s="203" t="s">
        <v>241</v>
      </c>
      <c r="D132" s="204" t="s">
        <v>242</v>
      </c>
      <c r="E132" s="205">
        <v>5</v>
      </c>
      <c r="F132" s="196"/>
      <c r="G132" s="145">
        <f>ROUND(E132*F132,2)</f>
        <v>0</v>
      </c>
      <c r="H132" s="169" t="s">
        <v>1467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125</v>
      </c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207" t="s">
        <v>243</v>
      </c>
      <c r="D133" s="208"/>
      <c r="E133" s="209">
        <v>5</v>
      </c>
      <c r="F133" s="196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127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ht="22.5" outlineLevel="1">
      <c r="A134" s="141">
        <v>38</v>
      </c>
      <c r="B134" s="143" t="s">
        <v>244</v>
      </c>
      <c r="C134" s="203" t="s">
        <v>245</v>
      </c>
      <c r="D134" s="204" t="s">
        <v>242</v>
      </c>
      <c r="E134" s="205">
        <v>13</v>
      </c>
      <c r="F134" s="196"/>
      <c r="G134" s="145">
        <f>ROUND(E134*F134,2)</f>
        <v>0</v>
      </c>
      <c r="H134" s="169" t="s">
        <v>1467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125</v>
      </c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207" t="s">
        <v>1543</v>
      </c>
      <c r="D135" s="208"/>
      <c r="E135" s="209">
        <v>13</v>
      </c>
      <c r="F135" s="196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127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>
      <c r="A136" s="142" t="s">
        <v>122</v>
      </c>
      <c r="B136" s="144" t="s">
        <v>48</v>
      </c>
      <c r="C136" s="160" t="s">
        <v>49</v>
      </c>
      <c r="D136" s="184"/>
      <c r="E136" s="146"/>
      <c r="F136" s="197"/>
      <c r="G136" s="146">
        <f>SUMIF(R137:R257,"&lt;&gt;NOR",G137:G257)</f>
        <v>0</v>
      </c>
      <c r="H136" s="170"/>
      <c r="I136" s="140"/>
      <c r="R136" t="s">
        <v>123</v>
      </c>
    </row>
    <row r="137" spans="1:47" outlineLevel="1">
      <c r="A137" s="141">
        <v>39</v>
      </c>
      <c r="B137" s="143" t="s">
        <v>246</v>
      </c>
      <c r="C137" s="158" t="s">
        <v>247</v>
      </c>
      <c r="D137" s="182" t="s">
        <v>167</v>
      </c>
      <c r="E137" s="145">
        <v>1221.7094999999999</v>
      </c>
      <c r="F137" s="196"/>
      <c r="G137" s="145">
        <f>ROUND(E137*F137,2)</f>
        <v>0</v>
      </c>
      <c r="H137" s="169" t="s">
        <v>1466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125</v>
      </c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248</v>
      </c>
      <c r="D138" s="183"/>
      <c r="E138" s="174"/>
      <c r="F138" s="196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127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249</v>
      </c>
      <c r="D139" s="183"/>
      <c r="E139" s="174"/>
      <c r="F139" s="196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127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250</v>
      </c>
      <c r="D140" s="183"/>
      <c r="E140" s="174">
        <v>683</v>
      </c>
      <c r="F140" s="196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127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251</v>
      </c>
      <c r="D141" s="183"/>
      <c r="E141" s="174">
        <v>-29.11</v>
      </c>
      <c r="F141" s="196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127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252</v>
      </c>
      <c r="D142" s="183"/>
      <c r="E142" s="174">
        <v>-22.748999999999999</v>
      </c>
      <c r="F142" s="196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127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253</v>
      </c>
      <c r="D143" s="183"/>
      <c r="E143" s="174">
        <v>-31.1875</v>
      </c>
      <c r="F143" s="196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127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254</v>
      </c>
      <c r="D144" s="183"/>
      <c r="E144" s="174"/>
      <c r="F144" s="196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127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255</v>
      </c>
      <c r="D145" s="183"/>
      <c r="E145" s="174">
        <v>551.12</v>
      </c>
      <c r="F145" s="196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127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256</v>
      </c>
      <c r="D146" s="183"/>
      <c r="E146" s="174">
        <v>42.4</v>
      </c>
      <c r="F146" s="196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127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257</v>
      </c>
      <c r="D147" s="183"/>
      <c r="E147" s="174">
        <v>-45.209499999999998</v>
      </c>
      <c r="F147" s="196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127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/>
      <c r="B148" s="143"/>
      <c r="C148" s="159" t="s">
        <v>258</v>
      </c>
      <c r="D148" s="183"/>
      <c r="E148" s="174">
        <v>-42.962499999999999</v>
      </c>
      <c r="F148" s="196"/>
      <c r="G148" s="145"/>
      <c r="H148" s="169">
        <v>0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127</v>
      </c>
      <c r="S148" s="140">
        <v>0</v>
      </c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/>
      <c r="B149" s="143"/>
      <c r="C149" s="159" t="s">
        <v>259</v>
      </c>
      <c r="D149" s="183"/>
      <c r="E149" s="174"/>
      <c r="F149" s="196"/>
      <c r="G149" s="145"/>
      <c r="H149" s="169">
        <v>0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127</v>
      </c>
      <c r="S149" s="140">
        <v>0</v>
      </c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260</v>
      </c>
      <c r="D150" s="183"/>
      <c r="E150" s="174">
        <v>116.408</v>
      </c>
      <c r="F150" s="196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127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>
        <v>40</v>
      </c>
      <c r="B151" s="143" t="s">
        <v>261</v>
      </c>
      <c r="C151" s="158" t="s">
        <v>262</v>
      </c>
      <c r="D151" s="182" t="s">
        <v>167</v>
      </c>
      <c r="E151" s="145">
        <v>77</v>
      </c>
      <c r="F151" s="196"/>
      <c r="G151" s="145">
        <f>ROUND(E151*F151,2)</f>
        <v>0</v>
      </c>
      <c r="H151" s="169" t="s">
        <v>1466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125</v>
      </c>
      <c r="S151" s="140"/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248</v>
      </c>
      <c r="D152" s="183"/>
      <c r="E152" s="174"/>
      <c r="F152" s="196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127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249</v>
      </c>
      <c r="D153" s="183"/>
      <c r="E153" s="174"/>
      <c r="F153" s="196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127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263</v>
      </c>
      <c r="D154" s="183"/>
      <c r="E154" s="174">
        <v>47.274999999999999</v>
      </c>
      <c r="F154" s="196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127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254</v>
      </c>
      <c r="D155" s="183"/>
      <c r="E155" s="174"/>
      <c r="F155" s="196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127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264</v>
      </c>
      <c r="D156" s="183"/>
      <c r="E156" s="174">
        <v>29.725000000000001</v>
      </c>
      <c r="F156" s="196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127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>
        <v>41</v>
      </c>
      <c r="B157" s="143" t="s">
        <v>265</v>
      </c>
      <c r="C157" s="158" t="s">
        <v>266</v>
      </c>
      <c r="D157" s="182" t="s">
        <v>167</v>
      </c>
      <c r="E157" s="145">
        <v>186.93600000000001</v>
      </c>
      <c r="F157" s="196"/>
      <c r="G157" s="145">
        <f>ROUND(E157*F157,2)</f>
        <v>0</v>
      </c>
      <c r="H157" s="169" t="s">
        <v>1466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125</v>
      </c>
      <c r="S157" s="140"/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267</v>
      </c>
      <c r="D158" s="183"/>
      <c r="E158" s="174">
        <v>112.14</v>
      </c>
      <c r="F158" s="196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127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259</v>
      </c>
      <c r="D159" s="183"/>
      <c r="E159" s="174"/>
      <c r="F159" s="196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127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268</v>
      </c>
      <c r="D160" s="183"/>
      <c r="E160" s="174">
        <v>69.546000000000006</v>
      </c>
      <c r="F160" s="196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127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269</v>
      </c>
      <c r="D161" s="183"/>
      <c r="E161" s="174">
        <v>5.25</v>
      </c>
      <c r="F161" s="196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127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>
        <v>42</v>
      </c>
      <c r="B162" s="143" t="s">
        <v>270</v>
      </c>
      <c r="C162" s="158" t="s">
        <v>271</v>
      </c>
      <c r="D162" s="182" t="s">
        <v>167</v>
      </c>
      <c r="E162" s="145">
        <v>89.76</v>
      </c>
      <c r="F162" s="196"/>
      <c r="G162" s="145">
        <f>ROUND(E162*F162,2)</f>
        <v>0</v>
      </c>
      <c r="H162" s="169" t="s">
        <v>1466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125</v>
      </c>
      <c r="S162" s="140"/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272</v>
      </c>
      <c r="D163" s="183"/>
      <c r="E163" s="174">
        <v>102.02</v>
      </c>
      <c r="F163" s="196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127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273</v>
      </c>
      <c r="D164" s="183"/>
      <c r="E164" s="174">
        <v>-12.26</v>
      </c>
      <c r="F164" s="196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127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>
        <v>43</v>
      </c>
      <c r="B165" s="143" t="s">
        <v>274</v>
      </c>
      <c r="C165" s="158" t="s">
        <v>275</v>
      </c>
      <c r="D165" s="182" t="s">
        <v>167</v>
      </c>
      <c r="E165" s="145">
        <v>69.596999999999994</v>
      </c>
      <c r="F165" s="196"/>
      <c r="G165" s="145">
        <f>ROUND(E165*F165,2)</f>
        <v>0</v>
      </c>
      <c r="H165" s="169" t="s">
        <v>1466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125</v>
      </c>
      <c r="S165" s="140"/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276</v>
      </c>
      <c r="D166" s="183"/>
      <c r="E166" s="174">
        <v>60.396999999999998</v>
      </c>
      <c r="F166" s="196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127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277</v>
      </c>
      <c r="D167" s="183"/>
      <c r="E167" s="174">
        <v>9.1999999999999993</v>
      </c>
      <c r="F167" s="196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127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>
        <v>44</v>
      </c>
      <c r="B168" s="143" t="s">
        <v>278</v>
      </c>
      <c r="C168" s="158" t="s">
        <v>279</v>
      </c>
      <c r="D168" s="182" t="s">
        <v>167</v>
      </c>
      <c r="E168" s="145">
        <v>566.21</v>
      </c>
      <c r="F168" s="196"/>
      <c r="G168" s="145">
        <f>ROUND(E168*F168,2)</f>
        <v>0</v>
      </c>
      <c r="H168" s="169" t="s">
        <v>1466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125</v>
      </c>
      <c r="S168" s="140"/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280</v>
      </c>
      <c r="D169" s="183"/>
      <c r="E169" s="174">
        <v>139.08000000000001</v>
      </c>
      <c r="F169" s="196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127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281</v>
      </c>
      <c r="D170" s="183"/>
      <c r="E170" s="174">
        <v>201.65</v>
      </c>
      <c r="F170" s="196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127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282</v>
      </c>
      <c r="D171" s="183"/>
      <c r="E171" s="174">
        <v>-20.882000000000001</v>
      </c>
      <c r="F171" s="196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127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283</v>
      </c>
      <c r="D172" s="183"/>
      <c r="E172" s="174">
        <v>277.89999999999998</v>
      </c>
      <c r="F172" s="196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127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284</v>
      </c>
      <c r="D173" s="183"/>
      <c r="E173" s="174">
        <v>-31.538</v>
      </c>
      <c r="F173" s="196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127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>
        <v>45</v>
      </c>
      <c r="B174" s="143" t="s">
        <v>285</v>
      </c>
      <c r="C174" s="158" t="s">
        <v>286</v>
      </c>
      <c r="D174" s="182" t="s">
        <v>167</v>
      </c>
      <c r="E174" s="145">
        <v>184.19800000000001</v>
      </c>
      <c r="F174" s="196"/>
      <c r="G174" s="145">
        <f>ROUND(E174*F174,2)</f>
        <v>0</v>
      </c>
      <c r="H174" s="169" t="s">
        <v>1466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125</v>
      </c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/>
      <c r="B175" s="143"/>
      <c r="C175" s="159" t="s">
        <v>287</v>
      </c>
      <c r="D175" s="183"/>
      <c r="E175" s="174">
        <v>127.67</v>
      </c>
      <c r="F175" s="196"/>
      <c r="G175" s="145"/>
      <c r="H175" s="169">
        <v>0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127</v>
      </c>
      <c r="S175" s="140">
        <v>0</v>
      </c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288</v>
      </c>
      <c r="D176" s="183"/>
      <c r="E176" s="174">
        <v>52.91</v>
      </c>
      <c r="F176" s="196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127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289</v>
      </c>
      <c r="D177" s="183"/>
      <c r="E177" s="174">
        <v>-23.681999999999999</v>
      </c>
      <c r="F177" s="196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127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/>
      <c r="B178" s="143"/>
      <c r="C178" s="159" t="s">
        <v>290</v>
      </c>
      <c r="D178" s="183"/>
      <c r="E178" s="174">
        <v>27.3</v>
      </c>
      <c r="F178" s="196"/>
      <c r="G178" s="145"/>
      <c r="H178" s="169">
        <v>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127</v>
      </c>
      <c r="S178" s="140">
        <v>0</v>
      </c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>
        <v>46</v>
      </c>
      <c r="B179" s="143" t="s">
        <v>291</v>
      </c>
      <c r="C179" s="158" t="s">
        <v>292</v>
      </c>
      <c r="D179" s="182" t="s">
        <v>228</v>
      </c>
      <c r="E179" s="145">
        <v>474.2</v>
      </c>
      <c r="F179" s="196"/>
      <c r="G179" s="145">
        <f>ROUND(E179*F179,2)</f>
        <v>0</v>
      </c>
      <c r="H179" s="169" t="s">
        <v>1466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125</v>
      </c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/>
      <c r="B180" s="143"/>
      <c r="C180" s="159" t="s">
        <v>293</v>
      </c>
      <c r="D180" s="183"/>
      <c r="E180" s="174">
        <v>341.2</v>
      </c>
      <c r="F180" s="196"/>
      <c r="G180" s="145"/>
      <c r="H180" s="169">
        <v>0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127</v>
      </c>
      <c r="S180" s="140">
        <v>0</v>
      </c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/>
      <c r="B181" s="143"/>
      <c r="C181" s="159" t="s">
        <v>294</v>
      </c>
      <c r="D181" s="183"/>
      <c r="E181" s="174">
        <v>133</v>
      </c>
      <c r="F181" s="196"/>
      <c r="G181" s="145"/>
      <c r="H181" s="169">
        <v>0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127</v>
      </c>
      <c r="S181" s="140">
        <v>0</v>
      </c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outlineLevel="1">
      <c r="A182" s="141">
        <v>47</v>
      </c>
      <c r="B182" s="143" t="s">
        <v>295</v>
      </c>
      <c r="C182" s="158" t="s">
        <v>296</v>
      </c>
      <c r="D182" s="182" t="s">
        <v>242</v>
      </c>
      <c r="E182" s="145">
        <v>8</v>
      </c>
      <c r="F182" s="196"/>
      <c r="G182" s="145">
        <f>ROUND(E182*F182,2)</f>
        <v>0</v>
      </c>
      <c r="H182" s="169" t="s">
        <v>1466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125</v>
      </c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outlineLevel="1">
      <c r="A183" s="141"/>
      <c r="B183" s="143"/>
      <c r="C183" s="159" t="s">
        <v>1483</v>
      </c>
      <c r="D183" s="183"/>
      <c r="E183" s="174">
        <v>8</v>
      </c>
      <c r="F183" s="196"/>
      <c r="G183" s="145"/>
      <c r="H183" s="169">
        <v>0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127</v>
      </c>
      <c r="S183" s="140">
        <v>0</v>
      </c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>
        <v>48</v>
      </c>
      <c r="B184" s="143" t="s">
        <v>297</v>
      </c>
      <c r="C184" s="158" t="s">
        <v>298</v>
      </c>
      <c r="D184" s="182" t="s">
        <v>242</v>
      </c>
      <c r="E184" s="145">
        <v>53</v>
      </c>
      <c r="F184" s="196"/>
      <c r="G184" s="145">
        <f>ROUND(E184*F184,2)</f>
        <v>0</v>
      </c>
      <c r="H184" s="169" t="s">
        <v>1466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125</v>
      </c>
      <c r="S184" s="140"/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/>
      <c r="B185" s="143"/>
      <c r="C185" s="159" t="s">
        <v>1386</v>
      </c>
      <c r="D185" s="183"/>
      <c r="E185" s="174">
        <v>53</v>
      </c>
      <c r="F185" s="196"/>
      <c r="G185" s="145"/>
      <c r="H185" s="169">
        <v>0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127</v>
      </c>
      <c r="S185" s="140">
        <v>0</v>
      </c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>
        <v>49</v>
      </c>
      <c r="B186" s="143" t="s">
        <v>299</v>
      </c>
      <c r="C186" s="158" t="s">
        <v>300</v>
      </c>
      <c r="D186" s="182" t="s">
        <v>242</v>
      </c>
      <c r="E186" s="145">
        <v>63</v>
      </c>
      <c r="F186" s="196"/>
      <c r="G186" s="145">
        <f>ROUND(E186*F186,2)</f>
        <v>0</v>
      </c>
      <c r="H186" s="169" t="s">
        <v>1466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125</v>
      </c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/>
      <c r="B187" s="143"/>
      <c r="C187" s="159" t="s">
        <v>301</v>
      </c>
      <c r="D187" s="183"/>
      <c r="E187" s="174">
        <v>63</v>
      </c>
      <c r="F187" s="196"/>
      <c r="G187" s="145"/>
      <c r="H187" s="169">
        <v>0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127</v>
      </c>
      <c r="S187" s="140">
        <v>0</v>
      </c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>
        <v>50</v>
      </c>
      <c r="B188" s="143" t="s">
        <v>302</v>
      </c>
      <c r="C188" s="158" t="s">
        <v>303</v>
      </c>
      <c r="D188" s="182" t="s">
        <v>242</v>
      </c>
      <c r="E188" s="145">
        <v>11</v>
      </c>
      <c r="F188" s="196"/>
      <c r="G188" s="145">
        <f>ROUND(E188*F188,2)</f>
        <v>0</v>
      </c>
      <c r="H188" s="169" t="s">
        <v>1466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125</v>
      </c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/>
      <c r="B189" s="143"/>
      <c r="C189" s="159" t="s">
        <v>304</v>
      </c>
      <c r="D189" s="183"/>
      <c r="E189" s="174">
        <v>11</v>
      </c>
      <c r="F189" s="196"/>
      <c r="G189" s="145"/>
      <c r="H189" s="169">
        <v>0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127</v>
      </c>
      <c r="S189" s="140">
        <v>0</v>
      </c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>
        <v>51</v>
      </c>
      <c r="B190" s="143" t="s">
        <v>305</v>
      </c>
      <c r="C190" s="158" t="s">
        <v>306</v>
      </c>
      <c r="D190" s="182" t="s">
        <v>242</v>
      </c>
      <c r="E190" s="145">
        <v>8</v>
      </c>
      <c r="F190" s="196"/>
      <c r="G190" s="145">
        <f>ROUND(E190*F190,2)</f>
        <v>0</v>
      </c>
      <c r="H190" s="169" t="s">
        <v>1466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125</v>
      </c>
      <c r="S190" s="140"/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/>
      <c r="B191" s="143"/>
      <c r="C191" s="159" t="s">
        <v>307</v>
      </c>
      <c r="D191" s="183"/>
      <c r="E191" s="174">
        <v>8</v>
      </c>
      <c r="F191" s="196"/>
      <c r="G191" s="145"/>
      <c r="H191" s="169">
        <v>0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127</v>
      </c>
      <c r="S191" s="140">
        <v>0</v>
      </c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>
        <v>52</v>
      </c>
      <c r="B192" s="143" t="s">
        <v>308</v>
      </c>
      <c r="C192" s="158" t="s">
        <v>309</v>
      </c>
      <c r="D192" s="182" t="s">
        <v>242</v>
      </c>
      <c r="E192" s="145">
        <v>24</v>
      </c>
      <c r="F192" s="196"/>
      <c r="G192" s="145">
        <f>ROUND(E192*F192,2)</f>
        <v>0</v>
      </c>
      <c r="H192" s="169" t="s">
        <v>1466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125</v>
      </c>
      <c r="S192" s="140"/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/>
      <c r="B193" s="143"/>
      <c r="C193" s="159" t="s">
        <v>310</v>
      </c>
      <c r="D193" s="183"/>
      <c r="E193" s="174">
        <v>24</v>
      </c>
      <c r="F193" s="196"/>
      <c r="G193" s="145"/>
      <c r="H193" s="169">
        <v>0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127</v>
      </c>
      <c r="S193" s="140">
        <v>0</v>
      </c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>
        <v>53</v>
      </c>
      <c r="B194" s="143" t="s">
        <v>311</v>
      </c>
      <c r="C194" s="158" t="s">
        <v>312</v>
      </c>
      <c r="D194" s="182" t="s">
        <v>242</v>
      </c>
      <c r="E194" s="145">
        <v>4</v>
      </c>
      <c r="F194" s="196"/>
      <c r="G194" s="145">
        <f>ROUND(E194*F194,2)</f>
        <v>0</v>
      </c>
      <c r="H194" s="169" t="s">
        <v>1466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125</v>
      </c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/>
      <c r="B195" s="143"/>
      <c r="C195" s="159" t="s">
        <v>313</v>
      </c>
      <c r="D195" s="183"/>
      <c r="E195" s="174">
        <v>4</v>
      </c>
      <c r="F195" s="196"/>
      <c r="G195" s="145"/>
      <c r="H195" s="169">
        <v>0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127</v>
      </c>
      <c r="S195" s="140">
        <v>0</v>
      </c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>
        <v>54</v>
      </c>
      <c r="B196" s="143" t="s">
        <v>314</v>
      </c>
      <c r="C196" s="158" t="s">
        <v>315</v>
      </c>
      <c r="D196" s="182" t="s">
        <v>242</v>
      </c>
      <c r="E196" s="145">
        <v>3</v>
      </c>
      <c r="F196" s="196"/>
      <c r="G196" s="145">
        <f>ROUND(E196*F196,2)</f>
        <v>0</v>
      </c>
      <c r="H196" s="169" t="s">
        <v>1466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125</v>
      </c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/>
      <c r="B197" s="143"/>
      <c r="C197" s="159" t="s">
        <v>316</v>
      </c>
      <c r="D197" s="183"/>
      <c r="E197" s="174">
        <v>3</v>
      </c>
      <c r="F197" s="196"/>
      <c r="G197" s="145"/>
      <c r="H197" s="169">
        <v>0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127</v>
      </c>
      <c r="S197" s="140">
        <v>0</v>
      </c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>
        <v>55</v>
      </c>
      <c r="B198" s="143" t="s">
        <v>317</v>
      </c>
      <c r="C198" s="158" t="s">
        <v>318</v>
      </c>
      <c r="D198" s="182" t="s">
        <v>242</v>
      </c>
      <c r="E198" s="145">
        <v>26</v>
      </c>
      <c r="F198" s="196"/>
      <c r="G198" s="145">
        <f>ROUND(E198*F198,2)</f>
        <v>0</v>
      </c>
      <c r="H198" s="169" t="s">
        <v>1466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125</v>
      </c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/>
      <c r="B199" s="143"/>
      <c r="C199" s="159" t="s">
        <v>1484</v>
      </c>
      <c r="D199" s="183"/>
      <c r="E199" s="174">
        <v>26</v>
      </c>
      <c r="F199" s="196"/>
      <c r="G199" s="145"/>
      <c r="H199" s="169">
        <v>0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127</v>
      </c>
      <c r="S199" s="140">
        <v>0</v>
      </c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>
        <v>56</v>
      </c>
      <c r="B200" s="143" t="s">
        <v>319</v>
      </c>
      <c r="C200" s="158" t="s">
        <v>320</v>
      </c>
      <c r="D200" s="182" t="s">
        <v>242</v>
      </c>
      <c r="E200" s="145">
        <v>2</v>
      </c>
      <c r="F200" s="196"/>
      <c r="G200" s="145">
        <f>ROUND(E200*F200,2)</f>
        <v>0</v>
      </c>
      <c r="H200" s="169" t="s">
        <v>1466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125</v>
      </c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/>
      <c r="B201" s="143"/>
      <c r="C201" s="159" t="s">
        <v>321</v>
      </c>
      <c r="D201" s="183"/>
      <c r="E201" s="174">
        <v>2</v>
      </c>
      <c r="F201" s="196"/>
      <c r="G201" s="145"/>
      <c r="H201" s="169">
        <v>0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127</v>
      </c>
      <c r="S201" s="140">
        <v>0</v>
      </c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outlineLevel="1">
      <c r="A202" s="141">
        <v>57</v>
      </c>
      <c r="B202" s="143" t="s">
        <v>322</v>
      </c>
      <c r="C202" s="158" t="s">
        <v>323</v>
      </c>
      <c r="D202" s="182" t="s">
        <v>242</v>
      </c>
      <c r="E202" s="145">
        <v>3</v>
      </c>
      <c r="F202" s="196"/>
      <c r="G202" s="145">
        <f>ROUND(E202*F202,2)</f>
        <v>0</v>
      </c>
      <c r="H202" s="169" t="s">
        <v>1466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125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outlineLevel="1">
      <c r="A203" s="141"/>
      <c r="B203" s="143"/>
      <c r="C203" s="159" t="s">
        <v>316</v>
      </c>
      <c r="D203" s="183"/>
      <c r="E203" s="174">
        <v>3</v>
      </c>
      <c r="F203" s="196"/>
      <c r="G203" s="145"/>
      <c r="H203" s="169">
        <v>0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127</v>
      </c>
      <c r="S203" s="140">
        <v>0</v>
      </c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>
        <v>58</v>
      </c>
      <c r="B204" s="143" t="s">
        <v>324</v>
      </c>
      <c r="C204" s="158" t="s">
        <v>325</v>
      </c>
      <c r="D204" s="182" t="s">
        <v>242</v>
      </c>
      <c r="E204" s="145">
        <v>13</v>
      </c>
      <c r="F204" s="196"/>
      <c r="G204" s="145">
        <f>ROUND(E204*F204,2)</f>
        <v>0</v>
      </c>
      <c r="H204" s="169" t="s">
        <v>1466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125</v>
      </c>
      <c r="S204" s="140"/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326</v>
      </c>
      <c r="D205" s="183"/>
      <c r="E205" s="174">
        <v>13</v>
      </c>
      <c r="F205" s="196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127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>
        <v>59</v>
      </c>
      <c r="B206" s="143" t="s">
        <v>327</v>
      </c>
      <c r="C206" s="203" t="s">
        <v>328</v>
      </c>
      <c r="D206" s="204" t="s">
        <v>228</v>
      </c>
      <c r="E206" s="205">
        <v>54</v>
      </c>
      <c r="F206" s="196"/>
      <c r="G206" s="145">
        <f>ROUND(E206*F206,2)</f>
        <v>0</v>
      </c>
      <c r="H206" s="169" t="s">
        <v>1466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125</v>
      </c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/>
      <c r="B207" s="143"/>
      <c r="C207" s="207" t="s">
        <v>1486</v>
      </c>
      <c r="D207" s="208"/>
      <c r="E207" s="209">
        <v>54</v>
      </c>
      <c r="F207" s="196"/>
      <c r="G207" s="145"/>
      <c r="H207" s="169">
        <v>0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127</v>
      </c>
      <c r="S207" s="140">
        <v>0</v>
      </c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>
        <v>60</v>
      </c>
      <c r="B208" s="143" t="s">
        <v>329</v>
      </c>
      <c r="C208" s="158" t="s">
        <v>330</v>
      </c>
      <c r="D208" s="182" t="s">
        <v>228</v>
      </c>
      <c r="E208" s="145">
        <v>1.75</v>
      </c>
      <c r="F208" s="196"/>
      <c r="G208" s="145">
        <f>ROUND(E208*F208,2)</f>
        <v>0</v>
      </c>
      <c r="H208" s="169" t="s">
        <v>1466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125</v>
      </c>
      <c r="S208" s="140"/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/>
      <c r="B209" s="143"/>
      <c r="C209" s="159" t="s">
        <v>331</v>
      </c>
      <c r="D209" s="183"/>
      <c r="E209" s="174">
        <v>1.75</v>
      </c>
      <c r="F209" s="196"/>
      <c r="G209" s="145"/>
      <c r="H209" s="169">
        <v>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127</v>
      </c>
      <c r="S209" s="140">
        <v>0</v>
      </c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>
        <v>61</v>
      </c>
      <c r="B210" s="143" t="s">
        <v>332</v>
      </c>
      <c r="C210" s="158" t="s">
        <v>333</v>
      </c>
      <c r="D210" s="182" t="s">
        <v>228</v>
      </c>
      <c r="E210" s="145">
        <v>19.5</v>
      </c>
      <c r="F210" s="196"/>
      <c r="G210" s="145">
        <f>ROUND(E210*F210,2)</f>
        <v>0</v>
      </c>
      <c r="H210" s="169" t="s">
        <v>1466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125</v>
      </c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334</v>
      </c>
      <c r="D211" s="183"/>
      <c r="E211" s="174">
        <v>19.5</v>
      </c>
      <c r="F211" s="196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127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outlineLevel="1">
      <c r="A212" s="141">
        <v>62</v>
      </c>
      <c r="B212" s="143" t="s">
        <v>335</v>
      </c>
      <c r="C212" s="158" t="s">
        <v>336</v>
      </c>
      <c r="D212" s="182" t="s">
        <v>228</v>
      </c>
      <c r="E212" s="145">
        <v>45.75</v>
      </c>
      <c r="F212" s="196"/>
      <c r="G212" s="145">
        <f>ROUND(E212*F212,2)</f>
        <v>0</v>
      </c>
      <c r="H212" s="169" t="s">
        <v>1466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125</v>
      </c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outlineLevel="1">
      <c r="A213" s="141"/>
      <c r="B213" s="143"/>
      <c r="C213" s="159" t="s">
        <v>1485</v>
      </c>
      <c r="D213" s="183"/>
      <c r="E213" s="174">
        <v>45.75</v>
      </c>
      <c r="F213" s="196"/>
      <c r="G213" s="145"/>
      <c r="H213" s="169">
        <v>0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127</v>
      </c>
      <c r="S213" s="140">
        <v>0</v>
      </c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outlineLevel="1">
      <c r="A214" s="141">
        <v>63</v>
      </c>
      <c r="B214" s="143" t="s">
        <v>337</v>
      </c>
      <c r="C214" s="158" t="s">
        <v>338</v>
      </c>
      <c r="D214" s="182" t="s">
        <v>228</v>
      </c>
      <c r="E214" s="145">
        <v>16.25</v>
      </c>
      <c r="F214" s="196"/>
      <c r="G214" s="145">
        <f>ROUND(E214*F214,2)</f>
        <v>0</v>
      </c>
      <c r="H214" s="169" t="s">
        <v>1466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125</v>
      </c>
      <c r="S214" s="140"/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outlineLevel="1">
      <c r="A215" s="141"/>
      <c r="B215" s="143"/>
      <c r="C215" s="159" t="s">
        <v>339</v>
      </c>
      <c r="D215" s="183"/>
      <c r="E215" s="174">
        <v>16.25</v>
      </c>
      <c r="F215" s="196"/>
      <c r="G215" s="145"/>
      <c r="H215" s="169">
        <v>0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127</v>
      </c>
      <c r="S215" s="140">
        <v>0</v>
      </c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outlineLevel="1">
      <c r="A216" s="141">
        <v>64</v>
      </c>
      <c r="B216" s="143" t="s">
        <v>340</v>
      </c>
      <c r="C216" s="158" t="s">
        <v>341</v>
      </c>
      <c r="D216" s="182" t="s">
        <v>124</v>
      </c>
      <c r="E216" s="145">
        <v>0.20629800000000001</v>
      </c>
      <c r="F216" s="196"/>
      <c r="G216" s="145">
        <f>ROUND(E216*F216,2)</f>
        <v>0</v>
      </c>
      <c r="H216" s="169" t="s">
        <v>1466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125</v>
      </c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outlineLevel="1">
      <c r="A217" s="141"/>
      <c r="B217" s="143"/>
      <c r="C217" s="159" t="s">
        <v>342</v>
      </c>
      <c r="D217" s="183"/>
      <c r="E217" s="174">
        <v>0.20629800000000001</v>
      </c>
      <c r="F217" s="196"/>
      <c r="G217" s="145"/>
      <c r="H217" s="169">
        <v>0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127</v>
      </c>
      <c r="S217" s="140">
        <v>0</v>
      </c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outlineLevel="1">
      <c r="A218" s="141">
        <v>65</v>
      </c>
      <c r="B218" s="143" t="s">
        <v>343</v>
      </c>
      <c r="C218" s="158" t="s">
        <v>344</v>
      </c>
      <c r="D218" s="182" t="s">
        <v>167</v>
      </c>
      <c r="E218" s="145">
        <v>2.7506400000000002</v>
      </c>
      <c r="F218" s="196"/>
      <c r="G218" s="145">
        <f>ROUND(E218*F218,2)</f>
        <v>0</v>
      </c>
      <c r="H218" s="169" t="s">
        <v>1466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125</v>
      </c>
      <c r="S218" s="140"/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outlineLevel="1">
      <c r="A219" s="141"/>
      <c r="B219" s="143"/>
      <c r="C219" s="159" t="s">
        <v>345</v>
      </c>
      <c r="D219" s="183"/>
      <c r="E219" s="174">
        <v>2.7506400000000002</v>
      </c>
      <c r="F219" s="196"/>
      <c r="G219" s="145"/>
      <c r="H219" s="169">
        <v>0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127</v>
      </c>
      <c r="S219" s="140">
        <v>0</v>
      </c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outlineLevel="1">
      <c r="A220" s="141">
        <v>66</v>
      </c>
      <c r="B220" s="143" t="s">
        <v>346</v>
      </c>
      <c r="C220" s="158" t="s">
        <v>347</v>
      </c>
      <c r="D220" s="182" t="s">
        <v>167</v>
      </c>
      <c r="E220" s="145">
        <v>2.7506400000000002</v>
      </c>
      <c r="F220" s="196"/>
      <c r="G220" s="145">
        <f>ROUND(E220*F220,2)</f>
        <v>0</v>
      </c>
      <c r="H220" s="169" t="s">
        <v>1466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125</v>
      </c>
      <c r="S220" s="140"/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outlineLevel="1">
      <c r="A221" s="141"/>
      <c r="B221" s="143"/>
      <c r="C221" s="159" t="s">
        <v>345</v>
      </c>
      <c r="D221" s="183"/>
      <c r="E221" s="174">
        <v>2.7506400000000002</v>
      </c>
      <c r="F221" s="196"/>
      <c r="G221" s="145"/>
      <c r="H221" s="169">
        <v>0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127</v>
      </c>
      <c r="S221" s="140">
        <v>0</v>
      </c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outlineLevel="1">
      <c r="A222" s="141">
        <v>67</v>
      </c>
      <c r="B222" s="143" t="s">
        <v>348</v>
      </c>
      <c r="C222" s="158" t="s">
        <v>349</v>
      </c>
      <c r="D222" s="182" t="s">
        <v>124</v>
      </c>
      <c r="E222" s="145">
        <v>22.062999999999999</v>
      </c>
      <c r="F222" s="196"/>
      <c r="G222" s="145">
        <f>ROUND(E222*F222,2)</f>
        <v>0</v>
      </c>
      <c r="H222" s="169" t="s">
        <v>1466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125</v>
      </c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outlineLevel="1">
      <c r="A223" s="141"/>
      <c r="B223" s="143"/>
      <c r="C223" s="159" t="s">
        <v>350</v>
      </c>
      <c r="D223" s="183"/>
      <c r="E223" s="174">
        <v>22.062999999999999</v>
      </c>
      <c r="F223" s="196"/>
      <c r="G223" s="145"/>
      <c r="H223" s="169">
        <v>0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127</v>
      </c>
      <c r="S223" s="140">
        <v>0</v>
      </c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ht="22.5" outlineLevel="1">
      <c r="A224" s="141">
        <v>68</v>
      </c>
      <c r="B224" s="143" t="s">
        <v>351</v>
      </c>
      <c r="C224" s="158" t="s">
        <v>352</v>
      </c>
      <c r="D224" s="182" t="s">
        <v>167</v>
      </c>
      <c r="E224" s="145">
        <v>5.5</v>
      </c>
      <c r="F224" s="196"/>
      <c r="G224" s="145">
        <f>ROUND(E224*F224,2)</f>
        <v>0</v>
      </c>
      <c r="H224" s="169" t="s">
        <v>1466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125</v>
      </c>
      <c r="S224" s="140"/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outlineLevel="1">
      <c r="A225" s="141"/>
      <c r="B225" s="143"/>
      <c r="C225" s="159" t="s">
        <v>353</v>
      </c>
      <c r="D225" s="183"/>
      <c r="E225" s="174">
        <v>5.5</v>
      </c>
      <c r="F225" s="196"/>
      <c r="G225" s="145"/>
      <c r="H225" s="169">
        <v>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127</v>
      </c>
      <c r="S225" s="140">
        <v>0</v>
      </c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ht="22.5" outlineLevel="1">
      <c r="A226" s="141">
        <v>69</v>
      </c>
      <c r="B226" s="143" t="s">
        <v>354</v>
      </c>
      <c r="C226" s="158" t="s">
        <v>355</v>
      </c>
      <c r="D226" s="182" t="s">
        <v>167</v>
      </c>
      <c r="E226" s="145">
        <v>38.392000000000003</v>
      </c>
      <c r="F226" s="196"/>
      <c r="G226" s="145">
        <f>ROUND(E226*F226,2)</f>
        <v>0</v>
      </c>
      <c r="H226" s="169" t="s">
        <v>1466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125</v>
      </c>
      <c r="S226" s="140"/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outlineLevel="1">
      <c r="A227" s="141"/>
      <c r="B227" s="143"/>
      <c r="C227" s="159" t="s">
        <v>356</v>
      </c>
      <c r="D227" s="183"/>
      <c r="E227" s="174">
        <v>38.392000000000003</v>
      </c>
      <c r="F227" s="196"/>
      <c r="G227" s="145"/>
      <c r="H227" s="169">
        <v>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127</v>
      </c>
      <c r="S227" s="140">
        <v>0</v>
      </c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22.5" outlineLevel="1">
      <c r="A228" s="141">
        <v>70</v>
      </c>
      <c r="B228" s="143" t="s">
        <v>357</v>
      </c>
      <c r="C228" s="158" t="s">
        <v>358</v>
      </c>
      <c r="D228" s="182" t="s">
        <v>167</v>
      </c>
      <c r="E228" s="145">
        <v>38.799999999999997</v>
      </c>
      <c r="F228" s="196"/>
      <c r="G228" s="145">
        <f>ROUND(E228*F228,2)</f>
        <v>0</v>
      </c>
      <c r="H228" s="169" t="s">
        <v>1466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125</v>
      </c>
      <c r="S228" s="140"/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outlineLevel="1">
      <c r="A229" s="141"/>
      <c r="B229" s="143"/>
      <c r="C229" s="159" t="s">
        <v>359</v>
      </c>
      <c r="D229" s="183"/>
      <c r="E229" s="174">
        <v>38.799999999999997</v>
      </c>
      <c r="F229" s="196"/>
      <c r="G229" s="145"/>
      <c r="H229" s="169">
        <v>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127</v>
      </c>
      <c r="S229" s="140">
        <v>0</v>
      </c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outlineLevel="1">
      <c r="A230" s="141">
        <v>71</v>
      </c>
      <c r="B230" s="143" t="s">
        <v>360</v>
      </c>
      <c r="C230" s="158" t="s">
        <v>361</v>
      </c>
      <c r="D230" s="182" t="s">
        <v>174</v>
      </c>
      <c r="E230" s="145">
        <v>0.73070000000000002</v>
      </c>
      <c r="F230" s="196"/>
      <c r="G230" s="145">
        <f>ROUND(E230*F230,2)</f>
        <v>0</v>
      </c>
      <c r="H230" s="169" t="s">
        <v>1466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125</v>
      </c>
      <c r="S230" s="140"/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362</v>
      </c>
      <c r="D231" s="183"/>
      <c r="E231" s="174">
        <v>0.73070000000000002</v>
      </c>
      <c r="F231" s="196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127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>
        <v>72</v>
      </c>
      <c r="B232" s="143" t="s">
        <v>363</v>
      </c>
      <c r="C232" s="158" t="s">
        <v>364</v>
      </c>
      <c r="D232" s="182" t="s">
        <v>228</v>
      </c>
      <c r="E232" s="145">
        <v>277.8</v>
      </c>
      <c r="F232" s="196"/>
      <c r="G232" s="145">
        <f>ROUND(E232*F232,2)</f>
        <v>0</v>
      </c>
      <c r="H232" s="169" t="s">
        <v>1466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125</v>
      </c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outlineLevel="1">
      <c r="A233" s="141"/>
      <c r="B233" s="143"/>
      <c r="C233" s="159" t="s">
        <v>365</v>
      </c>
      <c r="D233" s="183"/>
      <c r="E233" s="174"/>
      <c r="F233" s="196"/>
      <c r="G233" s="145"/>
      <c r="H233" s="169">
        <v>0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127</v>
      </c>
      <c r="S233" s="140">
        <v>0</v>
      </c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outlineLevel="1">
      <c r="A234" s="141"/>
      <c r="B234" s="143"/>
      <c r="C234" s="159" t="s">
        <v>366</v>
      </c>
      <c r="D234" s="183"/>
      <c r="E234" s="174">
        <v>20.399999999999999</v>
      </c>
      <c r="F234" s="196"/>
      <c r="G234" s="145"/>
      <c r="H234" s="169">
        <v>0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127</v>
      </c>
      <c r="S234" s="140">
        <v>0</v>
      </c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outlineLevel="1">
      <c r="A235" s="141"/>
      <c r="B235" s="143"/>
      <c r="C235" s="159" t="s">
        <v>367</v>
      </c>
      <c r="D235" s="183"/>
      <c r="E235" s="174">
        <v>3.1</v>
      </c>
      <c r="F235" s="196"/>
      <c r="G235" s="145"/>
      <c r="H235" s="169">
        <v>0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127</v>
      </c>
      <c r="S235" s="140">
        <v>0</v>
      </c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outlineLevel="1">
      <c r="A236" s="141"/>
      <c r="B236" s="143"/>
      <c r="C236" s="159" t="s">
        <v>368</v>
      </c>
      <c r="D236" s="183"/>
      <c r="E236" s="174"/>
      <c r="F236" s="196"/>
      <c r="G236" s="145"/>
      <c r="H236" s="169">
        <v>0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127</v>
      </c>
      <c r="S236" s="140">
        <v>0</v>
      </c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outlineLevel="1">
      <c r="A237" s="141"/>
      <c r="B237" s="143"/>
      <c r="C237" s="159" t="s">
        <v>369</v>
      </c>
      <c r="D237" s="183"/>
      <c r="E237" s="174">
        <v>41.2</v>
      </c>
      <c r="F237" s="196"/>
      <c r="G237" s="145"/>
      <c r="H237" s="169">
        <v>0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127</v>
      </c>
      <c r="S237" s="140">
        <v>0</v>
      </c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/>
      <c r="B238" s="143"/>
      <c r="C238" s="159" t="s">
        <v>370</v>
      </c>
      <c r="D238" s="183"/>
      <c r="E238" s="174">
        <v>54.5</v>
      </c>
      <c r="F238" s="196"/>
      <c r="G238" s="145"/>
      <c r="H238" s="169">
        <v>0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127</v>
      </c>
      <c r="S238" s="140">
        <v>0</v>
      </c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outlineLevel="1">
      <c r="A239" s="141"/>
      <c r="B239" s="143"/>
      <c r="C239" s="159" t="s">
        <v>371</v>
      </c>
      <c r="D239" s="183"/>
      <c r="E239" s="174">
        <v>79.400000000000006</v>
      </c>
      <c r="F239" s="196"/>
      <c r="G239" s="145"/>
      <c r="H239" s="169">
        <v>0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127</v>
      </c>
      <c r="S239" s="140">
        <v>0</v>
      </c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outlineLevel="1">
      <c r="A240" s="141"/>
      <c r="B240" s="143"/>
      <c r="C240" s="159" t="s">
        <v>372</v>
      </c>
      <c r="D240" s="183"/>
      <c r="E240" s="174"/>
      <c r="F240" s="196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127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/>
      <c r="B241" s="143"/>
      <c r="C241" s="159" t="s">
        <v>373</v>
      </c>
      <c r="D241" s="183"/>
      <c r="E241" s="174">
        <v>37.6</v>
      </c>
      <c r="F241" s="196"/>
      <c r="G241" s="145"/>
      <c r="H241" s="169">
        <v>0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127</v>
      </c>
      <c r="S241" s="140">
        <v>0</v>
      </c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outlineLevel="1">
      <c r="A242" s="141"/>
      <c r="B242" s="143"/>
      <c r="C242" s="159" t="s">
        <v>374</v>
      </c>
      <c r="D242" s="183"/>
      <c r="E242" s="174">
        <v>14.3</v>
      </c>
      <c r="F242" s="196"/>
      <c r="G242" s="145"/>
      <c r="H242" s="169">
        <v>0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127</v>
      </c>
      <c r="S242" s="140">
        <v>0</v>
      </c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outlineLevel="1">
      <c r="A243" s="141"/>
      <c r="B243" s="143"/>
      <c r="C243" s="159" t="s">
        <v>290</v>
      </c>
      <c r="D243" s="183"/>
      <c r="E243" s="174">
        <v>27.3</v>
      </c>
      <c r="F243" s="196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127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 outlineLevel="1">
      <c r="A244" s="141">
        <v>73</v>
      </c>
      <c r="B244" s="143" t="s">
        <v>375</v>
      </c>
      <c r="C244" s="158" t="s">
        <v>376</v>
      </c>
      <c r="D244" s="182" t="s">
        <v>228</v>
      </c>
      <c r="E244" s="145">
        <v>277.8</v>
      </c>
      <c r="F244" s="196"/>
      <c r="G244" s="145">
        <f>ROUND(E244*F244,2)</f>
        <v>0</v>
      </c>
      <c r="H244" s="169" t="s">
        <v>1466</v>
      </c>
      <c r="I244" s="140"/>
      <c r="J244" s="140"/>
      <c r="K244" s="140"/>
      <c r="L244" s="140"/>
      <c r="M244" s="140"/>
      <c r="N244" s="140"/>
      <c r="O244" s="140"/>
      <c r="P244" s="140"/>
      <c r="Q244" s="140"/>
      <c r="R244" s="140" t="s">
        <v>125</v>
      </c>
      <c r="S244" s="140"/>
      <c r="T244" s="140"/>
      <c r="U244" s="140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/>
      <c r="AF244" s="140"/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</row>
    <row r="245" spans="1:47" outlineLevel="1">
      <c r="A245" s="141"/>
      <c r="B245" s="143"/>
      <c r="C245" s="159" t="s">
        <v>365</v>
      </c>
      <c r="D245" s="183"/>
      <c r="E245" s="174"/>
      <c r="F245" s="196"/>
      <c r="G245" s="145"/>
      <c r="H245" s="169">
        <v>0</v>
      </c>
      <c r="I245" s="140"/>
      <c r="J245" s="140"/>
      <c r="K245" s="140"/>
      <c r="L245" s="140"/>
      <c r="M245" s="140"/>
      <c r="N245" s="140"/>
      <c r="O245" s="140"/>
      <c r="P245" s="140"/>
      <c r="Q245" s="140"/>
      <c r="R245" s="140" t="s">
        <v>127</v>
      </c>
      <c r="S245" s="140">
        <v>0</v>
      </c>
      <c r="T245" s="140"/>
      <c r="U245" s="140"/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/>
      <c r="AF245" s="140"/>
      <c r="AG245" s="140"/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</row>
    <row r="246" spans="1:47" outlineLevel="1">
      <c r="A246" s="141"/>
      <c r="B246" s="143"/>
      <c r="C246" s="159" t="s">
        <v>366</v>
      </c>
      <c r="D246" s="183"/>
      <c r="E246" s="174">
        <v>20.399999999999999</v>
      </c>
      <c r="F246" s="196"/>
      <c r="G246" s="145"/>
      <c r="H246" s="169">
        <v>0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127</v>
      </c>
      <c r="S246" s="140">
        <v>0</v>
      </c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outlineLevel="1">
      <c r="A247" s="141"/>
      <c r="B247" s="143"/>
      <c r="C247" s="159" t="s">
        <v>367</v>
      </c>
      <c r="D247" s="183"/>
      <c r="E247" s="174">
        <v>3.1</v>
      </c>
      <c r="F247" s="196"/>
      <c r="G247" s="145"/>
      <c r="H247" s="169">
        <v>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127</v>
      </c>
      <c r="S247" s="140">
        <v>0</v>
      </c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outlineLevel="1">
      <c r="A248" s="141"/>
      <c r="B248" s="143"/>
      <c r="C248" s="159" t="s">
        <v>368</v>
      </c>
      <c r="D248" s="183"/>
      <c r="E248" s="174"/>
      <c r="F248" s="196"/>
      <c r="G248" s="145"/>
      <c r="H248" s="169">
        <v>0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127</v>
      </c>
      <c r="S248" s="140">
        <v>0</v>
      </c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outlineLevel="1">
      <c r="A249" s="141"/>
      <c r="B249" s="143"/>
      <c r="C249" s="159" t="s">
        <v>369</v>
      </c>
      <c r="D249" s="183"/>
      <c r="E249" s="174">
        <v>41.2</v>
      </c>
      <c r="F249" s="196"/>
      <c r="G249" s="145"/>
      <c r="H249" s="169">
        <v>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127</v>
      </c>
      <c r="S249" s="140">
        <v>0</v>
      </c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outlineLevel="1">
      <c r="A250" s="141"/>
      <c r="B250" s="143"/>
      <c r="C250" s="159" t="s">
        <v>370</v>
      </c>
      <c r="D250" s="183"/>
      <c r="E250" s="174">
        <v>54.5</v>
      </c>
      <c r="F250" s="196"/>
      <c r="G250" s="145"/>
      <c r="H250" s="169">
        <v>0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127</v>
      </c>
      <c r="S250" s="140">
        <v>0</v>
      </c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371</v>
      </c>
      <c r="D251" s="183"/>
      <c r="E251" s="174">
        <v>79.400000000000006</v>
      </c>
      <c r="F251" s="196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127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outlineLevel="1">
      <c r="A252" s="141"/>
      <c r="B252" s="143"/>
      <c r="C252" s="159" t="s">
        <v>372</v>
      </c>
      <c r="D252" s="183"/>
      <c r="E252" s="174"/>
      <c r="F252" s="196"/>
      <c r="G252" s="145"/>
      <c r="H252" s="169">
        <v>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127</v>
      </c>
      <c r="S252" s="140">
        <v>0</v>
      </c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outlineLevel="1">
      <c r="A253" s="141"/>
      <c r="B253" s="143"/>
      <c r="C253" s="159" t="s">
        <v>373</v>
      </c>
      <c r="D253" s="183"/>
      <c r="E253" s="174">
        <v>37.6</v>
      </c>
      <c r="F253" s="196"/>
      <c r="G253" s="145"/>
      <c r="H253" s="169">
        <v>0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127</v>
      </c>
      <c r="S253" s="140">
        <v>0</v>
      </c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374</v>
      </c>
      <c r="D254" s="183"/>
      <c r="E254" s="174">
        <v>14.3</v>
      </c>
      <c r="F254" s="196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127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outlineLevel="1">
      <c r="A255" s="141"/>
      <c r="B255" s="143"/>
      <c r="C255" s="159" t="s">
        <v>290</v>
      </c>
      <c r="D255" s="183"/>
      <c r="E255" s="174">
        <v>27.3</v>
      </c>
      <c r="F255" s="196"/>
      <c r="G255" s="145"/>
      <c r="H255" s="169">
        <v>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127</v>
      </c>
      <c r="S255" s="140">
        <v>0</v>
      </c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outlineLevel="1">
      <c r="A256" s="141">
        <v>74</v>
      </c>
      <c r="B256" s="143" t="s">
        <v>377</v>
      </c>
      <c r="C256" s="158" t="s">
        <v>378</v>
      </c>
      <c r="D256" s="182" t="s">
        <v>167</v>
      </c>
      <c r="E256" s="145">
        <v>18.3</v>
      </c>
      <c r="F256" s="196"/>
      <c r="G256" s="145">
        <f>ROUND(E256*F256,2)</f>
        <v>0</v>
      </c>
      <c r="H256" s="169" t="s">
        <v>1466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125</v>
      </c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/>
      <c r="B257" s="143"/>
      <c r="C257" s="159" t="s">
        <v>379</v>
      </c>
      <c r="D257" s="183"/>
      <c r="E257" s="174">
        <v>18.3</v>
      </c>
      <c r="F257" s="196"/>
      <c r="G257" s="145"/>
      <c r="H257" s="169">
        <v>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127</v>
      </c>
      <c r="S257" s="140">
        <v>0</v>
      </c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>
      <c r="A258" s="142" t="s">
        <v>122</v>
      </c>
      <c r="B258" s="144" t="s">
        <v>50</v>
      </c>
      <c r="C258" s="160" t="s">
        <v>51</v>
      </c>
      <c r="D258" s="184"/>
      <c r="E258" s="146"/>
      <c r="F258" s="197"/>
      <c r="G258" s="146">
        <f>SUMIF(R259:R287,"&lt;&gt;NOR",G259:G287)</f>
        <v>0</v>
      </c>
      <c r="H258" s="170"/>
      <c r="I258" s="140"/>
      <c r="R258" t="s">
        <v>123</v>
      </c>
    </row>
    <row r="259" spans="1:47" outlineLevel="1">
      <c r="A259" s="141">
        <v>75</v>
      </c>
      <c r="B259" s="143" t="s">
        <v>380</v>
      </c>
      <c r="C259" s="158" t="s">
        <v>381</v>
      </c>
      <c r="D259" s="182" t="s">
        <v>167</v>
      </c>
      <c r="E259" s="145">
        <v>21.425000000000001</v>
      </c>
      <c r="F259" s="196"/>
      <c r="G259" s="145">
        <f>ROUND(E259*F259,2)</f>
        <v>0</v>
      </c>
      <c r="H259" s="169" t="s">
        <v>1467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125</v>
      </c>
      <c r="S259" s="140"/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/>
      <c r="B260" s="143"/>
      <c r="C260" s="159" t="s">
        <v>382</v>
      </c>
      <c r="D260" s="183"/>
      <c r="E260" s="174"/>
      <c r="F260" s="196"/>
      <c r="G260" s="145"/>
      <c r="H260" s="169">
        <v>0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127</v>
      </c>
      <c r="S260" s="140">
        <v>0</v>
      </c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/>
      <c r="B261" s="143"/>
      <c r="C261" s="159" t="s">
        <v>383</v>
      </c>
      <c r="D261" s="183"/>
      <c r="E261" s="174">
        <v>7.9249999999999998</v>
      </c>
      <c r="F261" s="196"/>
      <c r="G261" s="145"/>
      <c r="H261" s="169">
        <v>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127</v>
      </c>
      <c r="S261" s="140">
        <v>0</v>
      </c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/>
      <c r="B262" s="143"/>
      <c r="C262" s="159" t="s">
        <v>384</v>
      </c>
      <c r="D262" s="183"/>
      <c r="E262" s="174">
        <v>13.5</v>
      </c>
      <c r="F262" s="196"/>
      <c r="G262" s="145"/>
      <c r="H262" s="169">
        <v>0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127</v>
      </c>
      <c r="S262" s="140">
        <v>0</v>
      </c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outlineLevel="1">
      <c r="A263" s="141">
        <v>76</v>
      </c>
      <c r="B263" s="143" t="s">
        <v>385</v>
      </c>
      <c r="C263" s="158" t="s">
        <v>386</v>
      </c>
      <c r="D263" s="182" t="s">
        <v>167</v>
      </c>
      <c r="E263" s="145">
        <v>5.75</v>
      </c>
      <c r="F263" s="196"/>
      <c r="G263" s="145">
        <f>ROUND(E263*F263,2)</f>
        <v>0</v>
      </c>
      <c r="H263" s="169" t="s">
        <v>1467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125</v>
      </c>
      <c r="S263" s="140"/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outlineLevel="1">
      <c r="A264" s="141"/>
      <c r="B264" s="143"/>
      <c r="C264" s="159" t="s">
        <v>382</v>
      </c>
      <c r="D264" s="183"/>
      <c r="E264" s="174"/>
      <c r="F264" s="196"/>
      <c r="G264" s="145"/>
      <c r="H264" s="169">
        <v>0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127</v>
      </c>
      <c r="S264" s="140">
        <v>0</v>
      </c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outlineLevel="1">
      <c r="A265" s="141"/>
      <c r="B265" s="143"/>
      <c r="C265" s="159" t="s">
        <v>387</v>
      </c>
      <c r="D265" s="183"/>
      <c r="E265" s="174">
        <v>5.75</v>
      </c>
      <c r="F265" s="196"/>
      <c r="G265" s="145"/>
      <c r="H265" s="169">
        <v>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127</v>
      </c>
      <c r="S265" s="140">
        <v>0</v>
      </c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ht="22.5" outlineLevel="1">
      <c r="A266" s="141">
        <v>77</v>
      </c>
      <c r="B266" s="143" t="s">
        <v>388</v>
      </c>
      <c r="C266" s="158" t="s">
        <v>389</v>
      </c>
      <c r="D266" s="182" t="s">
        <v>242</v>
      </c>
      <c r="E266" s="145">
        <v>20</v>
      </c>
      <c r="F266" s="196"/>
      <c r="G266" s="145">
        <f>ROUND(E266*F266,2)</f>
        <v>0</v>
      </c>
      <c r="H266" s="169" t="s">
        <v>1466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125</v>
      </c>
      <c r="S266" s="140"/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 outlineLevel="1">
      <c r="A267" s="141"/>
      <c r="B267" s="143"/>
      <c r="C267" s="159" t="s">
        <v>390</v>
      </c>
      <c r="D267" s="183"/>
      <c r="E267" s="174">
        <v>10</v>
      </c>
      <c r="F267" s="196"/>
      <c r="G267" s="145"/>
      <c r="H267" s="169">
        <v>0</v>
      </c>
      <c r="I267" s="140"/>
      <c r="J267" s="140"/>
      <c r="K267" s="140"/>
      <c r="L267" s="140"/>
      <c r="M267" s="140"/>
      <c r="N267" s="140"/>
      <c r="O267" s="140"/>
      <c r="P267" s="140"/>
      <c r="Q267" s="140"/>
      <c r="R267" s="140" t="s">
        <v>127</v>
      </c>
      <c r="S267" s="140">
        <v>0</v>
      </c>
      <c r="T267" s="140"/>
      <c r="U267" s="140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/>
      <c r="AF267" s="140"/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</row>
    <row r="268" spans="1:47" outlineLevel="1">
      <c r="A268" s="141"/>
      <c r="B268" s="143"/>
      <c r="C268" s="159" t="s">
        <v>391</v>
      </c>
      <c r="D268" s="183"/>
      <c r="E268" s="174">
        <v>10</v>
      </c>
      <c r="F268" s="196"/>
      <c r="G268" s="145"/>
      <c r="H268" s="169">
        <v>0</v>
      </c>
      <c r="I268" s="140"/>
      <c r="J268" s="140"/>
      <c r="K268" s="140"/>
      <c r="L268" s="140"/>
      <c r="M268" s="140"/>
      <c r="N268" s="140"/>
      <c r="O268" s="140"/>
      <c r="P268" s="140"/>
      <c r="Q268" s="140"/>
      <c r="R268" s="140" t="s">
        <v>127</v>
      </c>
      <c r="S268" s="140">
        <v>0</v>
      </c>
      <c r="T268" s="140"/>
      <c r="U268" s="140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/>
      <c r="AF268" s="140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</row>
    <row r="269" spans="1:47" ht="22.5" outlineLevel="1">
      <c r="A269" s="141">
        <v>78</v>
      </c>
      <c r="B269" s="143" t="s">
        <v>392</v>
      </c>
      <c r="C269" s="158" t="s">
        <v>393</v>
      </c>
      <c r="D269" s="182" t="s">
        <v>242</v>
      </c>
      <c r="E269" s="145">
        <v>3</v>
      </c>
      <c r="F269" s="196"/>
      <c r="G269" s="145">
        <f>ROUND(E269*F269,2)</f>
        <v>0</v>
      </c>
      <c r="H269" s="169" t="s">
        <v>1466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125</v>
      </c>
      <c r="S269" s="140"/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394</v>
      </c>
      <c r="D270" s="183"/>
      <c r="E270" s="174">
        <v>1</v>
      </c>
      <c r="F270" s="196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127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395</v>
      </c>
      <c r="D271" s="183"/>
      <c r="E271" s="174">
        <v>2</v>
      </c>
      <c r="F271" s="196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127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ht="22.5" outlineLevel="1">
      <c r="A272" s="141">
        <v>79</v>
      </c>
      <c r="B272" s="143" t="s">
        <v>396</v>
      </c>
      <c r="C272" s="158" t="s">
        <v>397</v>
      </c>
      <c r="D272" s="182" t="s">
        <v>167</v>
      </c>
      <c r="E272" s="145">
        <v>164.9</v>
      </c>
      <c r="F272" s="196"/>
      <c r="G272" s="145">
        <f>ROUND(E272*F272,2)</f>
        <v>0</v>
      </c>
      <c r="H272" s="169" t="s">
        <v>1466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125</v>
      </c>
      <c r="S272" s="140"/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/>
      <c r="B273" s="143"/>
      <c r="C273" s="159" t="s">
        <v>398</v>
      </c>
      <c r="D273" s="183"/>
      <c r="E273" s="174">
        <v>164.9</v>
      </c>
      <c r="F273" s="196"/>
      <c r="G273" s="145"/>
      <c r="H273" s="169">
        <v>0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127</v>
      </c>
      <c r="S273" s="140">
        <v>0</v>
      </c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ht="22.5" outlineLevel="1">
      <c r="A274" s="141">
        <v>80</v>
      </c>
      <c r="B274" s="143" t="s">
        <v>399</v>
      </c>
      <c r="C274" s="158" t="s">
        <v>400</v>
      </c>
      <c r="D274" s="182" t="s">
        <v>167</v>
      </c>
      <c r="E274" s="145">
        <v>201.3</v>
      </c>
      <c r="F274" s="196"/>
      <c r="G274" s="145">
        <f>ROUND(E274*F274,2)</f>
        <v>0</v>
      </c>
      <c r="H274" s="169" t="s">
        <v>1467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125</v>
      </c>
      <c r="S274" s="140"/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/>
      <c r="B275" s="143"/>
      <c r="C275" s="159" t="s">
        <v>401</v>
      </c>
      <c r="D275" s="183"/>
      <c r="E275" s="174">
        <v>201.3</v>
      </c>
      <c r="F275" s="196"/>
      <c r="G275" s="145"/>
      <c r="H275" s="169">
        <v>0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127</v>
      </c>
      <c r="S275" s="140">
        <v>0</v>
      </c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ht="22.5" outlineLevel="1">
      <c r="A276" s="141">
        <v>81</v>
      </c>
      <c r="B276" s="143" t="s">
        <v>402</v>
      </c>
      <c r="C276" s="158" t="s">
        <v>403</v>
      </c>
      <c r="D276" s="182" t="s">
        <v>167</v>
      </c>
      <c r="E276" s="145">
        <v>200.38</v>
      </c>
      <c r="F276" s="196"/>
      <c r="G276" s="145">
        <f>ROUND(E276*F276,2)</f>
        <v>0</v>
      </c>
      <c r="H276" s="169" t="s">
        <v>1467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125</v>
      </c>
      <c r="S276" s="140"/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404</v>
      </c>
      <c r="D277" s="183"/>
      <c r="E277" s="174">
        <v>200.38</v>
      </c>
      <c r="F277" s="196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127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ht="22.5" outlineLevel="1">
      <c r="A278" s="141">
        <v>82</v>
      </c>
      <c r="B278" s="143" t="s">
        <v>405</v>
      </c>
      <c r="C278" s="158" t="s">
        <v>406</v>
      </c>
      <c r="D278" s="182" t="s">
        <v>167</v>
      </c>
      <c r="E278" s="145">
        <v>40.96</v>
      </c>
      <c r="F278" s="196"/>
      <c r="G278" s="145">
        <f>ROUND(E278*F278,2)</f>
        <v>0</v>
      </c>
      <c r="H278" s="169" t="s">
        <v>1467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125</v>
      </c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/>
      <c r="B279" s="143"/>
      <c r="C279" s="159" t="s">
        <v>407</v>
      </c>
      <c r="D279" s="183"/>
      <c r="E279" s="174">
        <v>40.96</v>
      </c>
      <c r="F279" s="196"/>
      <c r="G279" s="145"/>
      <c r="H279" s="169">
        <v>0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127</v>
      </c>
      <c r="S279" s="140">
        <v>0</v>
      </c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ht="22.5" outlineLevel="1">
      <c r="A280" s="141">
        <v>83</v>
      </c>
      <c r="B280" s="143" t="s">
        <v>408</v>
      </c>
      <c r="C280" s="158" t="s">
        <v>409</v>
      </c>
      <c r="D280" s="182" t="s">
        <v>167</v>
      </c>
      <c r="E280" s="145">
        <v>171.75</v>
      </c>
      <c r="F280" s="196"/>
      <c r="G280" s="145">
        <f>ROUND(E280*F280,2)</f>
        <v>0</v>
      </c>
      <c r="H280" s="169" t="s">
        <v>1467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125</v>
      </c>
      <c r="S280" s="140"/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/>
      <c r="B281" s="143"/>
      <c r="C281" s="159" t="s">
        <v>410</v>
      </c>
      <c r="D281" s="183"/>
      <c r="E281" s="174">
        <v>171.75</v>
      </c>
      <c r="F281" s="196"/>
      <c r="G281" s="145"/>
      <c r="H281" s="169">
        <v>0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127</v>
      </c>
      <c r="S281" s="140">
        <v>0</v>
      </c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ht="22.5" outlineLevel="1">
      <c r="A282" s="141">
        <v>84</v>
      </c>
      <c r="B282" s="143" t="s">
        <v>411</v>
      </c>
      <c r="C282" s="158" t="s">
        <v>412</v>
      </c>
      <c r="D282" s="182" t="s">
        <v>167</v>
      </c>
      <c r="E282" s="145">
        <v>307.77999999999997</v>
      </c>
      <c r="F282" s="196"/>
      <c r="G282" s="145">
        <f>ROUND(E282*F282,2)</f>
        <v>0</v>
      </c>
      <c r="H282" s="169" t="s">
        <v>1467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125</v>
      </c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413</v>
      </c>
      <c r="D283" s="183"/>
      <c r="E283" s="174">
        <v>307.77999999999997</v>
      </c>
      <c r="F283" s="196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127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ht="22.5" outlineLevel="1">
      <c r="A284" s="141">
        <v>85</v>
      </c>
      <c r="B284" s="143" t="s">
        <v>414</v>
      </c>
      <c r="C284" s="158" t="s">
        <v>415</v>
      </c>
      <c r="D284" s="182" t="s">
        <v>167</v>
      </c>
      <c r="E284" s="145">
        <v>76.599999999999994</v>
      </c>
      <c r="F284" s="196"/>
      <c r="G284" s="145">
        <f>ROUND(E284*F284,2)</f>
        <v>0</v>
      </c>
      <c r="H284" s="169" t="s">
        <v>1467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125</v>
      </c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/>
      <c r="B285" s="143"/>
      <c r="C285" s="159" t="s">
        <v>416</v>
      </c>
      <c r="D285" s="183"/>
      <c r="E285" s="174">
        <v>76.599999999999994</v>
      </c>
      <c r="F285" s="196"/>
      <c r="G285" s="145"/>
      <c r="H285" s="169">
        <v>0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127</v>
      </c>
      <c r="S285" s="140">
        <v>0</v>
      </c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ht="22.5" outlineLevel="1">
      <c r="A286" s="141">
        <v>86</v>
      </c>
      <c r="B286" s="143" t="s">
        <v>417</v>
      </c>
      <c r="C286" s="158" t="s">
        <v>418</v>
      </c>
      <c r="D286" s="182" t="s">
        <v>228</v>
      </c>
      <c r="E286" s="145">
        <v>208</v>
      </c>
      <c r="F286" s="196"/>
      <c r="G286" s="145">
        <f>ROUND(E286*F286,2)</f>
        <v>0</v>
      </c>
      <c r="H286" s="169" t="s">
        <v>1466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125</v>
      </c>
      <c r="S286" s="140"/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/>
      <c r="B287" s="143"/>
      <c r="C287" s="159" t="s">
        <v>1577</v>
      </c>
      <c r="D287" s="183"/>
      <c r="E287" s="174">
        <v>208</v>
      </c>
      <c r="F287" s="196"/>
      <c r="G287" s="145"/>
      <c r="H287" s="169">
        <v>0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127</v>
      </c>
      <c r="S287" s="140">
        <v>0</v>
      </c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>
      <c r="A288" s="142" t="s">
        <v>122</v>
      </c>
      <c r="B288" s="144" t="s">
        <v>52</v>
      </c>
      <c r="C288" s="160" t="s">
        <v>53</v>
      </c>
      <c r="D288" s="184"/>
      <c r="E288" s="146"/>
      <c r="F288" s="197"/>
      <c r="G288" s="146">
        <f>SUMIF(R289:R370,"&lt;&gt;NOR",G289:G370)</f>
        <v>0</v>
      </c>
      <c r="H288" s="170"/>
      <c r="I288" s="140"/>
      <c r="R288" t="s">
        <v>123</v>
      </c>
    </row>
    <row r="289" spans="1:47" ht="22.5" outlineLevel="1">
      <c r="A289" s="141">
        <v>87</v>
      </c>
      <c r="B289" s="143" t="s">
        <v>419</v>
      </c>
      <c r="C289" s="158" t="s">
        <v>420</v>
      </c>
      <c r="D289" s="182" t="s">
        <v>167</v>
      </c>
      <c r="E289" s="145">
        <v>291</v>
      </c>
      <c r="F289" s="196"/>
      <c r="G289" s="145">
        <f>ROUND(E289*F289,2)</f>
        <v>0</v>
      </c>
      <c r="H289" s="169" t="s">
        <v>1466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139</v>
      </c>
      <c r="S289" s="140"/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/>
      <c r="B290" s="143"/>
      <c r="C290" s="159" t="s">
        <v>421</v>
      </c>
      <c r="D290" s="183"/>
      <c r="E290" s="174">
        <v>291</v>
      </c>
      <c r="F290" s="196"/>
      <c r="G290" s="145"/>
      <c r="H290" s="169">
        <v>0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127</v>
      </c>
      <c r="S290" s="140">
        <v>0</v>
      </c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ht="22.5" outlineLevel="1">
      <c r="A291" s="141">
        <v>88</v>
      </c>
      <c r="B291" s="143" t="s">
        <v>422</v>
      </c>
      <c r="C291" s="158" t="s">
        <v>423</v>
      </c>
      <c r="D291" s="182" t="s">
        <v>167</v>
      </c>
      <c r="E291" s="145">
        <v>385</v>
      </c>
      <c r="F291" s="196"/>
      <c r="G291" s="145">
        <f>ROUND(E291*F291,2)</f>
        <v>0</v>
      </c>
      <c r="H291" s="169" t="s">
        <v>1467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139</v>
      </c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outlineLevel="1">
      <c r="A292" s="141"/>
      <c r="B292" s="143"/>
      <c r="C292" s="159" t="s">
        <v>424</v>
      </c>
      <c r="D292" s="183"/>
      <c r="E292" s="174">
        <v>385</v>
      </c>
      <c r="F292" s="196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127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>
        <v>89</v>
      </c>
      <c r="B293" s="143" t="s">
        <v>425</v>
      </c>
      <c r="C293" s="158" t="s">
        <v>426</v>
      </c>
      <c r="D293" s="182" t="s">
        <v>124</v>
      </c>
      <c r="E293" s="145">
        <v>84.936000000000007</v>
      </c>
      <c r="F293" s="196"/>
      <c r="G293" s="145">
        <f>ROUND(E293*F293,2)</f>
        <v>0</v>
      </c>
      <c r="H293" s="169" t="s">
        <v>1466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125</v>
      </c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/>
      <c r="B294" s="143"/>
      <c r="C294" s="159" t="s">
        <v>427</v>
      </c>
      <c r="D294" s="183"/>
      <c r="E294" s="174">
        <v>64.603999999999999</v>
      </c>
      <c r="F294" s="196"/>
      <c r="G294" s="145"/>
      <c r="H294" s="169">
        <v>0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127</v>
      </c>
      <c r="S294" s="140">
        <v>0</v>
      </c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428</v>
      </c>
      <c r="D295" s="183"/>
      <c r="E295" s="174">
        <v>15.215999999999999</v>
      </c>
      <c r="F295" s="196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127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/>
      <c r="B296" s="143"/>
      <c r="C296" s="159" t="s">
        <v>429</v>
      </c>
      <c r="D296" s="183"/>
      <c r="E296" s="174">
        <v>5.1159999999999997</v>
      </c>
      <c r="F296" s="196"/>
      <c r="G296" s="145"/>
      <c r="H296" s="169">
        <v>0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127</v>
      </c>
      <c r="S296" s="140">
        <v>0</v>
      </c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>
        <v>90</v>
      </c>
      <c r="B297" s="143" t="s">
        <v>430</v>
      </c>
      <c r="C297" s="158" t="s">
        <v>431</v>
      </c>
      <c r="D297" s="182" t="s">
        <v>124</v>
      </c>
      <c r="E297" s="145">
        <v>0.52800000000000002</v>
      </c>
      <c r="F297" s="196"/>
      <c r="G297" s="145">
        <f>ROUND(E297*F297,2)</f>
        <v>0</v>
      </c>
      <c r="H297" s="169" t="s">
        <v>1466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125</v>
      </c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432</v>
      </c>
      <c r="D298" s="183"/>
      <c r="E298" s="174">
        <v>0.52800000000000002</v>
      </c>
      <c r="F298" s="196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127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>
        <v>91</v>
      </c>
      <c r="B299" s="143" t="s">
        <v>433</v>
      </c>
      <c r="C299" s="158" t="s">
        <v>434</v>
      </c>
      <c r="D299" s="182" t="s">
        <v>167</v>
      </c>
      <c r="E299" s="145">
        <v>515.05999999999995</v>
      </c>
      <c r="F299" s="196"/>
      <c r="G299" s="145">
        <f>ROUND(E299*F299,2)</f>
        <v>0</v>
      </c>
      <c r="H299" s="169" t="s">
        <v>1466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125</v>
      </c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/>
      <c r="B300" s="143"/>
      <c r="C300" s="159" t="s">
        <v>435</v>
      </c>
      <c r="D300" s="183"/>
      <c r="E300" s="174">
        <v>4.7240000000000002</v>
      </c>
      <c r="F300" s="196"/>
      <c r="G300" s="145"/>
      <c r="H300" s="169">
        <v>0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127</v>
      </c>
      <c r="S300" s="140">
        <v>0</v>
      </c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436</v>
      </c>
      <c r="D301" s="183"/>
      <c r="E301" s="174">
        <v>425.4</v>
      </c>
      <c r="F301" s="196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127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437</v>
      </c>
      <c r="D302" s="183"/>
      <c r="E302" s="174">
        <v>56.835999999999999</v>
      </c>
      <c r="F302" s="196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127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438</v>
      </c>
      <c r="D303" s="183"/>
      <c r="E303" s="174">
        <v>28.1</v>
      </c>
      <c r="F303" s="196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127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>
        <v>92</v>
      </c>
      <c r="B304" s="143" t="s">
        <v>439</v>
      </c>
      <c r="C304" s="158" t="s">
        <v>440</v>
      </c>
      <c r="D304" s="182" t="s">
        <v>167</v>
      </c>
      <c r="E304" s="145">
        <v>515.05999999999995</v>
      </c>
      <c r="F304" s="196"/>
      <c r="G304" s="145">
        <f>ROUND(E304*F304,2)</f>
        <v>0</v>
      </c>
      <c r="H304" s="169" t="s">
        <v>1466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125</v>
      </c>
      <c r="S304" s="140"/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435</v>
      </c>
      <c r="D305" s="183"/>
      <c r="E305" s="174">
        <v>4.7240000000000002</v>
      </c>
      <c r="F305" s="196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127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outlineLevel="1">
      <c r="A306" s="141"/>
      <c r="B306" s="143"/>
      <c r="C306" s="159" t="s">
        <v>436</v>
      </c>
      <c r="D306" s="183"/>
      <c r="E306" s="174">
        <v>425.4</v>
      </c>
      <c r="F306" s="196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127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outlineLevel="1">
      <c r="A307" s="141"/>
      <c r="B307" s="143"/>
      <c r="C307" s="159" t="s">
        <v>437</v>
      </c>
      <c r="D307" s="183"/>
      <c r="E307" s="174">
        <v>56.835999999999999</v>
      </c>
      <c r="F307" s="196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127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438</v>
      </c>
      <c r="D308" s="183"/>
      <c r="E308" s="174">
        <v>28.1</v>
      </c>
      <c r="F308" s="196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127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outlineLevel="1">
      <c r="A309" s="141">
        <v>93</v>
      </c>
      <c r="B309" s="143" t="s">
        <v>441</v>
      </c>
      <c r="C309" s="158" t="s">
        <v>442</v>
      </c>
      <c r="D309" s="182" t="s">
        <v>167</v>
      </c>
      <c r="E309" s="145">
        <v>446</v>
      </c>
      <c r="F309" s="196"/>
      <c r="G309" s="145">
        <f>ROUND(E309*F309,2)</f>
        <v>0</v>
      </c>
      <c r="H309" s="169" t="s">
        <v>1466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125</v>
      </c>
      <c r="S309" s="140"/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outlineLevel="1">
      <c r="A310" s="141"/>
      <c r="B310" s="143"/>
      <c r="C310" s="159" t="s">
        <v>443</v>
      </c>
      <c r="D310" s="183"/>
      <c r="E310" s="174">
        <v>3.3</v>
      </c>
      <c r="F310" s="196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127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/>
      <c r="B311" s="143"/>
      <c r="C311" s="159" t="s">
        <v>436</v>
      </c>
      <c r="D311" s="183"/>
      <c r="E311" s="174">
        <v>425.4</v>
      </c>
      <c r="F311" s="196"/>
      <c r="G311" s="145"/>
      <c r="H311" s="169">
        <v>0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127</v>
      </c>
      <c r="S311" s="140">
        <v>0</v>
      </c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/>
      <c r="B312" s="143"/>
      <c r="C312" s="159" t="s">
        <v>444</v>
      </c>
      <c r="D312" s="183"/>
      <c r="E312" s="174">
        <v>17.3</v>
      </c>
      <c r="F312" s="196"/>
      <c r="G312" s="145"/>
      <c r="H312" s="169">
        <v>0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127</v>
      </c>
      <c r="S312" s="140">
        <v>0</v>
      </c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>
        <v>94</v>
      </c>
      <c r="B313" s="143" t="s">
        <v>445</v>
      </c>
      <c r="C313" s="158" t="s">
        <v>446</v>
      </c>
      <c r="D313" s="182" t="s">
        <v>167</v>
      </c>
      <c r="E313" s="145">
        <v>446</v>
      </c>
      <c r="F313" s="196"/>
      <c r="G313" s="145">
        <f>ROUND(E313*F313,2)</f>
        <v>0</v>
      </c>
      <c r="H313" s="169" t="s">
        <v>1466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125</v>
      </c>
      <c r="S313" s="140"/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443</v>
      </c>
      <c r="D314" s="183"/>
      <c r="E314" s="174">
        <v>3.3</v>
      </c>
      <c r="F314" s="196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127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436</v>
      </c>
      <c r="D315" s="183"/>
      <c r="E315" s="174">
        <v>425.4</v>
      </c>
      <c r="F315" s="196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127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444</v>
      </c>
      <c r="D316" s="183"/>
      <c r="E316" s="174">
        <v>17.3</v>
      </c>
      <c r="F316" s="196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127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>
        <v>95</v>
      </c>
      <c r="B317" s="143" t="s">
        <v>447</v>
      </c>
      <c r="C317" s="158" t="s">
        <v>448</v>
      </c>
      <c r="D317" s="182" t="s">
        <v>174</v>
      </c>
      <c r="E317" s="145">
        <v>5.4379</v>
      </c>
      <c r="F317" s="196"/>
      <c r="G317" s="145">
        <f>ROUND(E317*F317,2)</f>
        <v>0</v>
      </c>
      <c r="H317" s="169" t="s">
        <v>1466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125</v>
      </c>
      <c r="S317" s="140"/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outlineLevel="1">
      <c r="A318" s="141"/>
      <c r="B318" s="143"/>
      <c r="C318" s="159" t="s">
        <v>449</v>
      </c>
      <c r="D318" s="183"/>
      <c r="E318" s="174">
        <v>5.4379</v>
      </c>
      <c r="F318" s="196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127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ht="22.5" outlineLevel="1">
      <c r="A319" s="141">
        <v>96</v>
      </c>
      <c r="B319" s="143" t="s">
        <v>450</v>
      </c>
      <c r="C319" s="158" t="s">
        <v>451</v>
      </c>
      <c r="D319" s="182" t="s">
        <v>174</v>
      </c>
      <c r="E319" s="145">
        <v>0.150337</v>
      </c>
      <c r="F319" s="196"/>
      <c r="G319" s="145">
        <f>ROUND(E319*F319,2)</f>
        <v>0</v>
      </c>
      <c r="H319" s="169" t="s">
        <v>1466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125</v>
      </c>
      <c r="S319" s="140"/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452</v>
      </c>
      <c r="D320" s="183"/>
      <c r="E320" s="174">
        <v>0.150337</v>
      </c>
      <c r="F320" s="196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127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outlineLevel="1">
      <c r="A321" s="141">
        <v>97</v>
      </c>
      <c r="B321" s="143" t="s">
        <v>453</v>
      </c>
      <c r="C321" s="158" t="s">
        <v>454</v>
      </c>
      <c r="D321" s="182" t="s">
        <v>124</v>
      </c>
      <c r="E321" s="145">
        <v>12.337365</v>
      </c>
      <c r="F321" s="196"/>
      <c r="G321" s="145">
        <f>ROUND(E321*F321,2)</f>
        <v>0</v>
      </c>
      <c r="H321" s="169" t="s">
        <v>1466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125</v>
      </c>
      <c r="S321" s="140"/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outlineLevel="1">
      <c r="A322" s="141"/>
      <c r="B322" s="143"/>
      <c r="C322" s="159" t="s">
        <v>455</v>
      </c>
      <c r="D322" s="183"/>
      <c r="E322" s="174"/>
      <c r="F322" s="196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127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/>
      <c r="B323" s="143"/>
      <c r="C323" s="159" t="s">
        <v>456</v>
      </c>
      <c r="D323" s="183"/>
      <c r="E323" s="174">
        <v>1.27434</v>
      </c>
      <c r="F323" s="196"/>
      <c r="G323" s="145"/>
      <c r="H323" s="169">
        <v>0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127</v>
      </c>
      <c r="S323" s="140">
        <v>0</v>
      </c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/>
      <c r="B324" s="143"/>
      <c r="C324" s="159" t="s">
        <v>457</v>
      </c>
      <c r="D324" s="183"/>
      <c r="E324" s="174">
        <v>0.73836000000000002</v>
      </c>
      <c r="F324" s="196"/>
      <c r="G324" s="145"/>
      <c r="H324" s="169">
        <v>0</v>
      </c>
      <c r="I324" s="140"/>
      <c r="J324" s="140"/>
      <c r="K324" s="140"/>
      <c r="L324" s="140"/>
      <c r="M324" s="140"/>
      <c r="N324" s="140"/>
      <c r="O324" s="140"/>
      <c r="P324" s="140"/>
      <c r="Q324" s="140"/>
      <c r="R324" s="140" t="s">
        <v>127</v>
      </c>
      <c r="S324" s="140">
        <v>0</v>
      </c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/>
      <c r="B325" s="143"/>
      <c r="C325" s="159" t="s">
        <v>458</v>
      </c>
      <c r="D325" s="183"/>
      <c r="E325" s="174">
        <v>0.97019999999999995</v>
      </c>
      <c r="F325" s="196"/>
      <c r="G325" s="145"/>
      <c r="H325" s="169">
        <v>0</v>
      </c>
      <c r="I325" s="140"/>
      <c r="J325" s="140"/>
      <c r="K325" s="140"/>
      <c r="L325" s="140"/>
      <c r="M325" s="140"/>
      <c r="N325" s="140"/>
      <c r="O325" s="140"/>
      <c r="P325" s="140"/>
      <c r="Q325" s="140"/>
      <c r="R325" s="140" t="s">
        <v>127</v>
      </c>
      <c r="S325" s="140">
        <v>0</v>
      </c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/>
      <c r="B326" s="143"/>
      <c r="C326" s="159" t="s">
        <v>459</v>
      </c>
      <c r="D326" s="183"/>
      <c r="E326" s="174">
        <v>0.6552</v>
      </c>
      <c r="F326" s="196"/>
      <c r="G326" s="145"/>
      <c r="H326" s="169">
        <v>0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127</v>
      </c>
      <c r="S326" s="140">
        <v>0</v>
      </c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outlineLevel="1">
      <c r="A327" s="141"/>
      <c r="B327" s="143"/>
      <c r="C327" s="159" t="s">
        <v>460</v>
      </c>
      <c r="D327" s="183"/>
      <c r="E327" s="174">
        <v>1.1879999999999999</v>
      </c>
      <c r="F327" s="196"/>
      <c r="G327" s="145"/>
      <c r="H327" s="169">
        <v>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127</v>
      </c>
      <c r="S327" s="140">
        <v>0</v>
      </c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outlineLevel="1">
      <c r="A328" s="141"/>
      <c r="B328" s="143"/>
      <c r="C328" s="159" t="s">
        <v>461</v>
      </c>
      <c r="D328" s="183"/>
      <c r="E328" s="174">
        <v>0.44062499999999999</v>
      </c>
      <c r="F328" s="196"/>
      <c r="G328" s="145"/>
      <c r="H328" s="169">
        <v>0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127</v>
      </c>
      <c r="S328" s="140">
        <v>0</v>
      </c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outlineLevel="1">
      <c r="A329" s="141"/>
      <c r="B329" s="143"/>
      <c r="C329" s="159" t="s">
        <v>462</v>
      </c>
      <c r="D329" s="183"/>
      <c r="E329" s="174">
        <v>3.3356400000000002</v>
      </c>
      <c r="F329" s="196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127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outlineLevel="1">
      <c r="A330" s="141"/>
      <c r="B330" s="143"/>
      <c r="C330" s="159" t="s">
        <v>463</v>
      </c>
      <c r="D330" s="183"/>
      <c r="E330" s="174">
        <v>3.7349999999999999</v>
      </c>
      <c r="F330" s="196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127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outlineLevel="1">
      <c r="A331" s="141">
        <v>98</v>
      </c>
      <c r="B331" s="143" t="s">
        <v>464</v>
      </c>
      <c r="C331" s="158" t="s">
        <v>465</v>
      </c>
      <c r="D331" s="182" t="s">
        <v>167</v>
      </c>
      <c r="E331" s="145">
        <v>86.896000000000001</v>
      </c>
      <c r="F331" s="196"/>
      <c r="G331" s="145">
        <f>ROUND(E331*F331,2)</f>
        <v>0</v>
      </c>
      <c r="H331" s="169" t="s">
        <v>1466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125</v>
      </c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outlineLevel="1">
      <c r="A332" s="141"/>
      <c r="B332" s="143"/>
      <c r="C332" s="159" t="s">
        <v>455</v>
      </c>
      <c r="D332" s="183"/>
      <c r="E332" s="174"/>
      <c r="F332" s="196"/>
      <c r="G332" s="145"/>
      <c r="H332" s="169">
        <v>0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127</v>
      </c>
      <c r="S332" s="140">
        <v>0</v>
      </c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outlineLevel="1">
      <c r="A333" s="141"/>
      <c r="B333" s="143"/>
      <c r="C333" s="159" t="s">
        <v>466</v>
      </c>
      <c r="D333" s="183"/>
      <c r="E333" s="174">
        <v>8.4955999999999996</v>
      </c>
      <c r="F333" s="196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127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outlineLevel="1">
      <c r="A334" s="141"/>
      <c r="B334" s="143"/>
      <c r="C334" s="159" t="s">
        <v>467</v>
      </c>
      <c r="D334" s="183"/>
      <c r="E334" s="174">
        <v>4.9223999999999997</v>
      </c>
      <c r="F334" s="196"/>
      <c r="G334" s="145"/>
      <c r="H334" s="169">
        <v>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127</v>
      </c>
      <c r="S334" s="140">
        <v>0</v>
      </c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outlineLevel="1">
      <c r="A335" s="141"/>
      <c r="B335" s="143"/>
      <c r="C335" s="159" t="s">
        <v>468</v>
      </c>
      <c r="D335" s="183"/>
      <c r="E335" s="174">
        <v>6.468</v>
      </c>
      <c r="F335" s="196"/>
      <c r="G335" s="145"/>
      <c r="H335" s="169">
        <v>0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127</v>
      </c>
      <c r="S335" s="140">
        <v>0</v>
      </c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469</v>
      </c>
      <c r="D336" s="183"/>
      <c r="E336" s="174">
        <v>4.3680000000000003</v>
      </c>
      <c r="F336" s="196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127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outlineLevel="1">
      <c r="A337" s="141"/>
      <c r="B337" s="143"/>
      <c r="C337" s="159" t="s">
        <v>470</v>
      </c>
      <c r="D337" s="183"/>
      <c r="E337" s="174">
        <v>7.92</v>
      </c>
      <c r="F337" s="196"/>
      <c r="G337" s="145"/>
      <c r="H337" s="169">
        <v>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127</v>
      </c>
      <c r="S337" s="140">
        <v>0</v>
      </c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outlineLevel="1">
      <c r="A338" s="141"/>
      <c r="B338" s="143"/>
      <c r="C338" s="159" t="s">
        <v>471</v>
      </c>
      <c r="D338" s="183"/>
      <c r="E338" s="174">
        <v>3.5249999999999999</v>
      </c>
      <c r="F338" s="196"/>
      <c r="G338" s="145"/>
      <c r="H338" s="169">
        <v>0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127</v>
      </c>
      <c r="S338" s="140">
        <v>0</v>
      </c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472</v>
      </c>
      <c r="D339" s="183"/>
      <c r="E339" s="174">
        <v>23.297000000000001</v>
      </c>
      <c r="F339" s="196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127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473</v>
      </c>
      <c r="D340" s="183"/>
      <c r="E340" s="174">
        <v>27.9</v>
      </c>
      <c r="F340" s="196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127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>
        <v>99</v>
      </c>
      <c r="B341" s="143" t="s">
        <v>474</v>
      </c>
      <c r="C341" s="158" t="s">
        <v>475</v>
      </c>
      <c r="D341" s="182" t="s">
        <v>167</v>
      </c>
      <c r="E341" s="145">
        <v>86.896000000000001</v>
      </c>
      <c r="F341" s="196"/>
      <c r="G341" s="145">
        <f>ROUND(E341*F341,2)</f>
        <v>0</v>
      </c>
      <c r="H341" s="169" t="s">
        <v>1466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125</v>
      </c>
      <c r="S341" s="140"/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455</v>
      </c>
      <c r="D342" s="183"/>
      <c r="E342" s="174"/>
      <c r="F342" s="196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127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/>
      <c r="B343" s="143"/>
      <c r="C343" s="159" t="s">
        <v>466</v>
      </c>
      <c r="D343" s="183"/>
      <c r="E343" s="174">
        <v>8.4955999999999996</v>
      </c>
      <c r="F343" s="196"/>
      <c r="G343" s="145"/>
      <c r="H343" s="169">
        <v>0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127</v>
      </c>
      <c r="S343" s="140">
        <v>0</v>
      </c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outlineLevel="1">
      <c r="A344" s="141"/>
      <c r="B344" s="143"/>
      <c r="C344" s="159" t="s">
        <v>467</v>
      </c>
      <c r="D344" s="183"/>
      <c r="E344" s="174">
        <v>4.9223999999999997</v>
      </c>
      <c r="F344" s="196"/>
      <c r="G344" s="145"/>
      <c r="H344" s="169">
        <v>0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127</v>
      </c>
      <c r="S344" s="140">
        <v>0</v>
      </c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outlineLevel="1">
      <c r="A345" s="141"/>
      <c r="B345" s="143"/>
      <c r="C345" s="159" t="s">
        <v>468</v>
      </c>
      <c r="D345" s="183"/>
      <c r="E345" s="174">
        <v>6.468</v>
      </c>
      <c r="F345" s="196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127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outlineLevel="1">
      <c r="A346" s="141"/>
      <c r="B346" s="143"/>
      <c r="C346" s="159" t="s">
        <v>469</v>
      </c>
      <c r="D346" s="183"/>
      <c r="E346" s="174">
        <v>4.3680000000000003</v>
      </c>
      <c r="F346" s="196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127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outlineLevel="1">
      <c r="A347" s="141"/>
      <c r="B347" s="143"/>
      <c r="C347" s="159" t="s">
        <v>470</v>
      </c>
      <c r="D347" s="183"/>
      <c r="E347" s="174">
        <v>7.92</v>
      </c>
      <c r="F347" s="196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127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outlineLevel="1">
      <c r="A348" s="141"/>
      <c r="B348" s="143"/>
      <c r="C348" s="159" t="s">
        <v>471</v>
      </c>
      <c r="D348" s="183"/>
      <c r="E348" s="174">
        <v>3.5249999999999999</v>
      </c>
      <c r="F348" s="196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127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outlineLevel="1">
      <c r="A349" s="141"/>
      <c r="B349" s="143"/>
      <c r="C349" s="159" t="s">
        <v>472</v>
      </c>
      <c r="D349" s="183"/>
      <c r="E349" s="174">
        <v>23.297000000000001</v>
      </c>
      <c r="F349" s="196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127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outlineLevel="1">
      <c r="A350" s="141"/>
      <c r="B350" s="143"/>
      <c r="C350" s="159" t="s">
        <v>473</v>
      </c>
      <c r="D350" s="183"/>
      <c r="E350" s="174">
        <v>27.9</v>
      </c>
      <c r="F350" s="196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127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outlineLevel="1">
      <c r="A351" s="141">
        <v>100</v>
      </c>
      <c r="B351" s="143" t="s">
        <v>476</v>
      </c>
      <c r="C351" s="158" t="s">
        <v>477</v>
      </c>
      <c r="D351" s="182" t="s">
        <v>124</v>
      </c>
      <c r="E351" s="145">
        <v>33.391500000000001</v>
      </c>
      <c r="F351" s="196"/>
      <c r="G351" s="145">
        <f>ROUND(E351*F351,2)</f>
        <v>0</v>
      </c>
      <c r="H351" s="169" t="s">
        <v>1466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125</v>
      </c>
      <c r="S351" s="140"/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outlineLevel="1">
      <c r="A352" s="141"/>
      <c r="B352" s="143"/>
      <c r="C352" s="159" t="s">
        <v>478</v>
      </c>
      <c r="D352" s="183"/>
      <c r="E352" s="174">
        <v>8.3550000000000004</v>
      </c>
      <c r="F352" s="196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127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outlineLevel="1">
      <c r="A353" s="141"/>
      <c r="B353" s="143"/>
      <c r="C353" s="159" t="s">
        <v>479</v>
      </c>
      <c r="D353" s="183"/>
      <c r="E353" s="174">
        <v>12.699</v>
      </c>
      <c r="F353" s="196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127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480</v>
      </c>
      <c r="D354" s="183"/>
      <c r="E354" s="174">
        <v>12.3375</v>
      </c>
      <c r="F354" s="196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127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>
        <v>101</v>
      </c>
      <c r="B355" s="143" t="s">
        <v>481</v>
      </c>
      <c r="C355" s="158" t="s">
        <v>482</v>
      </c>
      <c r="D355" s="182" t="s">
        <v>167</v>
      </c>
      <c r="E355" s="145">
        <v>303.16000000000003</v>
      </c>
      <c r="F355" s="196"/>
      <c r="G355" s="145">
        <f>ROUND(E355*F355,2)</f>
        <v>0</v>
      </c>
      <c r="H355" s="169" t="s">
        <v>1466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125</v>
      </c>
      <c r="S355" s="140"/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483</v>
      </c>
      <c r="D356" s="183"/>
      <c r="E356" s="174">
        <v>55.7</v>
      </c>
      <c r="F356" s="196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127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484</v>
      </c>
      <c r="D357" s="183"/>
      <c r="E357" s="174">
        <v>129.185</v>
      </c>
      <c r="F357" s="196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127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485</v>
      </c>
      <c r="D358" s="183"/>
      <c r="E358" s="174">
        <v>118.27500000000001</v>
      </c>
      <c r="F358" s="196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127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>
        <v>102</v>
      </c>
      <c r="B359" s="143" t="s">
        <v>486</v>
      </c>
      <c r="C359" s="158" t="s">
        <v>487</v>
      </c>
      <c r="D359" s="182" t="s">
        <v>167</v>
      </c>
      <c r="E359" s="145">
        <v>303.16000000000003</v>
      </c>
      <c r="F359" s="196"/>
      <c r="G359" s="145">
        <f>ROUND(E359*F359,2)</f>
        <v>0</v>
      </c>
      <c r="H359" s="169" t="s">
        <v>1466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125</v>
      </c>
      <c r="S359" s="140"/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483</v>
      </c>
      <c r="D360" s="183"/>
      <c r="E360" s="174">
        <v>55.7</v>
      </c>
      <c r="F360" s="196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127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/>
      <c r="B361" s="143"/>
      <c r="C361" s="159" t="s">
        <v>484</v>
      </c>
      <c r="D361" s="183"/>
      <c r="E361" s="174">
        <v>129.185</v>
      </c>
      <c r="F361" s="196"/>
      <c r="G361" s="145"/>
      <c r="H361" s="169">
        <v>0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127</v>
      </c>
      <c r="S361" s="140">
        <v>0</v>
      </c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outlineLevel="1">
      <c r="A362" s="141"/>
      <c r="B362" s="143"/>
      <c r="C362" s="159" t="s">
        <v>485</v>
      </c>
      <c r="D362" s="183"/>
      <c r="E362" s="174">
        <v>118.27500000000001</v>
      </c>
      <c r="F362" s="196"/>
      <c r="G362" s="145"/>
      <c r="H362" s="169">
        <v>0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127</v>
      </c>
      <c r="S362" s="140">
        <v>0</v>
      </c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outlineLevel="1">
      <c r="A363" s="141">
        <v>103</v>
      </c>
      <c r="B363" s="143" t="s">
        <v>488</v>
      </c>
      <c r="C363" s="158" t="s">
        <v>489</v>
      </c>
      <c r="D363" s="182" t="s">
        <v>174</v>
      </c>
      <c r="E363" s="145">
        <v>6.6731999999999996</v>
      </c>
      <c r="F363" s="196"/>
      <c r="G363" s="145">
        <f>ROUND(E363*F363,2)</f>
        <v>0</v>
      </c>
      <c r="H363" s="169" t="s">
        <v>1466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125</v>
      </c>
      <c r="S363" s="140"/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outlineLevel="1">
      <c r="A364" s="141"/>
      <c r="B364" s="143"/>
      <c r="C364" s="159" t="s">
        <v>490</v>
      </c>
      <c r="D364" s="183"/>
      <c r="E364" s="174">
        <v>6.6731999999999996</v>
      </c>
      <c r="F364" s="196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127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22.5" outlineLevel="1">
      <c r="A365" s="141">
        <v>104</v>
      </c>
      <c r="B365" s="143" t="s">
        <v>491</v>
      </c>
      <c r="C365" s="158" t="s">
        <v>492</v>
      </c>
      <c r="D365" s="182" t="s">
        <v>242</v>
      </c>
      <c r="E365" s="145">
        <v>14</v>
      </c>
      <c r="F365" s="196"/>
      <c r="G365" s="145">
        <f>ROUND(E365*F365,2)</f>
        <v>0</v>
      </c>
      <c r="H365" s="169" t="s">
        <v>1467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125</v>
      </c>
      <c r="S365" s="140"/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outlineLevel="1">
      <c r="A366" s="141"/>
      <c r="B366" s="143"/>
      <c r="C366" s="159" t="s">
        <v>493</v>
      </c>
      <c r="D366" s="183"/>
      <c r="E366" s="174">
        <v>14</v>
      </c>
      <c r="F366" s="196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127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22.5" outlineLevel="1">
      <c r="A367" s="141">
        <v>105</v>
      </c>
      <c r="B367" s="143" t="s">
        <v>494</v>
      </c>
      <c r="C367" s="158" t="s">
        <v>495</v>
      </c>
      <c r="D367" s="182" t="s">
        <v>242</v>
      </c>
      <c r="E367" s="145">
        <v>2</v>
      </c>
      <c r="F367" s="196"/>
      <c r="G367" s="145">
        <f>ROUND(E367*F367,2)</f>
        <v>0</v>
      </c>
      <c r="H367" s="169" t="s">
        <v>1467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125</v>
      </c>
      <c r="S367" s="140"/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outlineLevel="1">
      <c r="A368" s="141"/>
      <c r="B368" s="143"/>
      <c r="C368" s="159" t="s">
        <v>496</v>
      </c>
      <c r="D368" s="183"/>
      <c r="E368" s="174">
        <v>2</v>
      </c>
      <c r="F368" s="196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127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outlineLevel="1">
      <c r="A369" s="141">
        <v>106</v>
      </c>
      <c r="B369" s="143" t="s">
        <v>497</v>
      </c>
      <c r="C369" s="158" t="s">
        <v>498</v>
      </c>
      <c r="D369" s="182" t="s">
        <v>228</v>
      </c>
      <c r="E369" s="145">
        <v>116.5</v>
      </c>
      <c r="F369" s="196"/>
      <c r="G369" s="145">
        <f>ROUND(E369*F369,2)</f>
        <v>0</v>
      </c>
      <c r="H369" s="169" t="s">
        <v>1467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125</v>
      </c>
      <c r="S369" s="140"/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outlineLevel="1">
      <c r="A370" s="141"/>
      <c r="B370" s="143"/>
      <c r="C370" s="159" t="s">
        <v>499</v>
      </c>
      <c r="D370" s="183"/>
      <c r="E370" s="174">
        <v>116.5</v>
      </c>
      <c r="F370" s="196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127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>
      <c r="A371" s="142" t="s">
        <v>122</v>
      </c>
      <c r="B371" s="144" t="s">
        <v>54</v>
      </c>
      <c r="C371" s="160" t="s">
        <v>55</v>
      </c>
      <c r="D371" s="184"/>
      <c r="E371" s="146"/>
      <c r="F371" s="197"/>
      <c r="G371" s="146">
        <f>SUMIF(R372:R398,"&lt;&gt;NOR",G372:G398)</f>
        <v>0</v>
      </c>
      <c r="H371" s="170"/>
      <c r="I371" s="140"/>
      <c r="R371" t="s">
        <v>123</v>
      </c>
    </row>
    <row r="372" spans="1:47" outlineLevel="1">
      <c r="A372" s="141">
        <v>107</v>
      </c>
      <c r="B372" s="143" t="s">
        <v>500</v>
      </c>
      <c r="C372" s="158" t="s">
        <v>501</v>
      </c>
      <c r="D372" s="182" t="s">
        <v>124</v>
      </c>
      <c r="E372" s="145">
        <v>7.3079999999999998</v>
      </c>
      <c r="F372" s="196"/>
      <c r="G372" s="145">
        <f>ROUND(E372*F372,2)</f>
        <v>0</v>
      </c>
      <c r="H372" s="169" t="s">
        <v>1466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125</v>
      </c>
      <c r="S372" s="140"/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502</v>
      </c>
      <c r="D373" s="183"/>
      <c r="E373" s="174">
        <v>3.15</v>
      </c>
      <c r="F373" s="196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127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503</v>
      </c>
      <c r="D374" s="183"/>
      <c r="E374" s="174">
        <v>4.1580000000000004</v>
      </c>
      <c r="F374" s="196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127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>
        <v>108</v>
      </c>
      <c r="B375" s="143" t="s">
        <v>504</v>
      </c>
      <c r="C375" s="158" t="s">
        <v>505</v>
      </c>
      <c r="D375" s="182" t="s">
        <v>167</v>
      </c>
      <c r="E375" s="145">
        <v>37.589599999999997</v>
      </c>
      <c r="F375" s="196"/>
      <c r="G375" s="145">
        <f>ROUND(E375*F375,2)</f>
        <v>0</v>
      </c>
      <c r="H375" s="169" t="s">
        <v>1466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125</v>
      </c>
      <c r="S375" s="140"/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506</v>
      </c>
      <c r="D376" s="183"/>
      <c r="E376" s="174">
        <v>15.548</v>
      </c>
      <c r="F376" s="196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127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507</v>
      </c>
      <c r="D377" s="183"/>
      <c r="E377" s="174">
        <v>22.041599999999999</v>
      </c>
      <c r="F377" s="196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127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>
        <v>109</v>
      </c>
      <c r="B378" s="143" t="s">
        <v>508</v>
      </c>
      <c r="C378" s="158" t="s">
        <v>509</v>
      </c>
      <c r="D378" s="182" t="s">
        <v>167</v>
      </c>
      <c r="E378" s="145">
        <v>37.589599999999997</v>
      </c>
      <c r="F378" s="196"/>
      <c r="G378" s="145">
        <f>ROUND(E378*F378,2)</f>
        <v>0</v>
      </c>
      <c r="H378" s="169" t="s">
        <v>1466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125</v>
      </c>
      <c r="S378" s="140"/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/>
      <c r="B379" s="143"/>
      <c r="C379" s="159" t="s">
        <v>506</v>
      </c>
      <c r="D379" s="183"/>
      <c r="E379" s="174">
        <v>15.548</v>
      </c>
      <c r="F379" s="196"/>
      <c r="G379" s="145"/>
      <c r="H379" s="169">
        <v>0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127</v>
      </c>
      <c r="S379" s="140">
        <v>0</v>
      </c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/>
      <c r="B380" s="143"/>
      <c r="C380" s="159" t="s">
        <v>507</v>
      </c>
      <c r="D380" s="183"/>
      <c r="E380" s="174">
        <v>22.041599999999999</v>
      </c>
      <c r="F380" s="196"/>
      <c r="G380" s="145"/>
      <c r="H380" s="169">
        <v>0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127</v>
      </c>
      <c r="S380" s="140">
        <v>0</v>
      </c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>
        <v>110</v>
      </c>
      <c r="B381" s="143" t="s">
        <v>510</v>
      </c>
      <c r="C381" s="158" t="s">
        <v>511</v>
      </c>
      <c r="D381" s="182" t="s">
        <v>167</v>
      </c>
      <c r="E381" s="145">
        <v>28.856000000000002</v>
      </c>
      <c r="F381" s="196"/>
      <c r="G381" s="145">
        <f>ROUND(E381*F381,2)</f>
        <v>0</v>
      </c>
      <c r="H381" s="169" t="s">
        <v>1466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125</v>
      </c>
      <c r="S381" s="140"/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512</v>
      </c>
      <c r="D382" s="183"/>
      <c r="E382" s="174">
        <v>11.9</v>
      </c>
      <c r="F382" s="196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127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513</v>
      </c>
      <c r="D383" s="183"/>
      <c r="E383" s="174">
        <v>16.956</v>
      </c>
      <c r="F383" s="196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127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>
        <v>111</v>
      </c>
      <c r="B384" s="143" t="s">
        <v>514</v>
      </c>
      <c r="C384" s="158" t="s">
        <v>515</v>
      </c>
      <c r="D384" s="182" t="s">
        <v>167</v>
      </c>
      <c r="E384" s="145">
        <v>28.856000000000002</v>
      </c>
      <c r="F384" s="196"/>
      <c r="G384" s="145">
        <f>ROUND(E384*F384,2)</f>
        <v>0</v>
      </c>
      <c r="H384" s="169" t="s">
        <v>1466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125</v>
      </c>
      <c r="S384" s="140"/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512</v>
      </c>
      <c r="D385" s="183"/>
      <c r="E385" s="174">
        <v>11.9</v>
      </c>
      <c r="F385" s="196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127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outlineLevel="1">
      <c r="A386" s="141"/>
      <c r="B386" s="143"/>
      <c r="C386" s="159" t="s">
        <v>513</v>
      </c>
      <c r="D386" s="183"/>
      <c r="E386" s="174">
        <v>16.956</v>
      </c>
      <c r="F386" s="196"/>
      <c r="G386" s="145"/>
      <c r="H386" s="169">
        <v>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127</v>
      </c>
      <c r="S386" s="140">
        <v>0</v>
      </c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outlineLevel="1">
      <c r="A387" s="141">
        <v>112</v>
      </c>
      <c r="B387" s="143" t="s">
        <v>516</v>
      </c>
      <c r="C387" s="158" t="s">
        <v>517</v>
      </c>
      <c r="D387" s="182" t="s">
        <v>167</v>
      </c>
      <c r="E387" s="145">
        <v>14.64</v>
      </c>
      <c r="F387" s="196"/>
      <c r="G387" s="145">
        <f>ROUND(E387*F387,2)</f>
        <v>0</v>
      </c>
      <c r="H387" s="169" t="s">
        <v>1466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125</v>
      </c>
      <c r="S387" s="140"/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518</v>
      </c>
      <c r="D388" s="183"/>
      <c r="E388" s="174">
        <v>6.84</v>
      </c>
      <c r="F388" s="196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127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outlineLevel="1">
      <c r="A389" s="141"/>
      <c r="B389" s="143"/>
      <c r="C389" s="159" t="s">
        <v>519</v>
      </c>
      <c r="D389" s="183"/>
      <c r="E389" s="174">
        <v>7.8</v>
      </c>
      <c r="F389" s="196"/>
      <c r="G389" s="145"/>
      <c r="H389" s="169">
        <v>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127</v>
      </c>
      <c r="S389" s="140">
        <v>0</v>
      </c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outlineLevel="1">
      <c r="A390" s="141">
        <v>113</v>
      </c>
      <c r="B390" s="143" t="s">
        <v>520</v>
      </c>
      <c r="C390" s="158" t="s">
        <v>521</v>
      </c>
      <c r="D390" s="182" t="s">
        <v>167</v>
      </c>
      <c r="E390" s="145">
        <v>14.64</v>
      </c>
      <c r="F390" s="196"/>
      <c r="G390" s="145">
        <f>ROUND(E390*F390,2)</f>
        <v>0</v>
      </c>
      <c r="H390" s="169" t="s">
        <v>1466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125</v>
      </c>
      <c r="S390" s="140"/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518</v>
      </c>
      <c r="D391" s="183"/>
      <c r="E391" s="174">
        <v>6.84</v>
      </c>
      <c r="F391" s="196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127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519</v>
      </c>
      <c r="D392" s="183"/>
      <c r="E392" s="174">
        <v>7.8</v>
      </c>
      <c r="F392" s="196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127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>
        <v>114</v>
      </c>
      <c r="B393" s="143" t="s">
        <v>522</v>
      </c>
      <c r="C393" s="158" t="s">
        <v>523</v>
      </c>
      <c r="D393" s="182" t="s">
        <v>174</v>
      </c>
      <c r="E393" s="145">
        <v>0.56810000000000005</v>
      </c>
      <c r="F393" s="196"/>
      <c r="G393" s="145">
        <f>ROUND(E393*F393,2)</f>
        <v>0</v>
      </c>
      <c r="H393" s="169" t="s">
        <v>1466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125</v>
      </c>
      <c r="S393" s="140"/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/>
      <c r="B394" s="143"/>
      <c r="C394" s="159" t="s">
        <v>524</v>
      </c>
      <c r="D394" s="183"/>
      <c r="E394" s="174">
        <v>0.56810000000000005</v>
      </c>
      <c r="F394" s="196"/>
      <c r="G394" s="145"/>
      <c r="H394" s="169">
        <v>0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127</v>
      </c>
      <c r="S394" s="140">
        <v>0</v>
      </c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ht="22.5" outlineLevel="1">
      <c r="A395" s="141">
        <v>115</v>
      </c>
      <c r="B395" s="143" t="s">
        <v>525</v>
      </c>
      <c r="C395" s="158" t="s">
        <v>526</v>
      </c>
      <c r="D395" s="182" t="s">
        <v>228</v>
      </c>
      <c r="E395" s="145">
        <v>22.2</v>
      </c>
      <c r="F395" s="196"/>
      <c r="G395" s="145">
        <f>ROUND(E395*F395,2)</f>
        <v>0</v>
      </c>
      <c r="H395" s="169" t="s">
        <v>1467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125</v>
      </c>
      <c r="S395" s="140"/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527</v>
      </c>
      <c r="D396" s="183"/>
      <c r="E396" s="174">
        <v>22.2</v>
      </c>
      <c r="F396" s="196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127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ht="22.5" outlineLevel="1">
      <c r="A397" s="141">
        <v>116</v>
      </c>
      <c r="B397" s="143" t="s">
        <v>528</v>
      </c>
      <c r="C397" s="158" t="s">
        <v>529</v>
      </c>
      <c r="D397" s="182" t="s">
        <v>228</v>
      </c>
      <c r="E397" s="145">
        <v>7.6</v>
      </c>
      <c r="F397" s="196"/>
      <c r="G397" s="145">
        <f>ROUND(E397*F397,2)</f>
        <v>0</v>
      </c>
      <c r="H397" s="169" t="s">
        <v>1467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125</v>
      </c>
      <c r="S397" s="140"/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530</v>
      </c>
      <c r="D398" s="183"/>
      <c r="E398" s="174">
        <v>7.6</v>
      </c>
      <c r="F398" s="196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127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>
      <c r="A399" s="142" t="s">
        <v>122</v>
      </c>
      <c r="B399" s="144" t="s">
        <v>56</v>
      </c>
      <c r="C399" s="160" t="s">
        <v>57</v>
      </c>
      <c r="D399" s="184"/>
      <c r="E399" s="146"/>
      <c r="F399" s="197"/>
      <c r="G399" s="146">
        <f>SUMIF(R400:R413,"&lt;&gt;NOR",G400:G413)</f>
        <v>0</v>
      </c>
      <c r="H399" s="170"/>
      <c r="I399" s="140"/>
      <c r="R399" t="s">
        <v>123</v>
      </c>
    </row>
    <row r="400" spans="1:47" ht="22.5" outlineLevel="1">
      <c r="A400" s="141">
        <v>117</v>
      </c>
      <c r="B400" s="143" t="s">
        <v>531</v>
      </c>
      <c r="C400" s="158" t="s">
        <v>532</v>
      </c>
      <c r="D400" s="182" t="s">
        <v>228</v>
      </c>
      <c r="E400" s="145">
        <v>26.3</v>
      </c>
      <c r="F400" s="196"/>
      <c r="G400" s="145">
        <f>ROUND(E400*F400,2)</f>
        <v>0</v>
      </c>
      <c r="H400" s="169" t="s">
        <v>1466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125</v>
      </c>
      <c r="S400" s="140"/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/>
      <c r="B401" s="143"/>
      <c r="C401" s="159" t="s">
        <v>533</v>
      </c>
      <c r="D401" s="183"/>
      <c r="E401" s="174">
        <v>26.3</v>
      </c>
      <c r="F401" s="196"/>
      <c r="G401" s="145"/>
      <c r="H401" s="169">
        <v>0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127</v>
      </c>
      <c r="S401" s="140">
        <v>0</v>
      </c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ht="22.5" outlineLevel="1">
      <c r="A402" s="141">
        <v>118</v>
      </c>
      <c r="B402" s="143" t="s">
        <v>534</v>
      </c>
      <c r="C402" s="158" t="s">
        <v>535</v>
      </c>
      <c r="D402" s="182" t="s">
        <v>228</v>
      </c>
      <c r="E402" s="145">
        <v>27</v>
      </c>
      <c r="F402" s="196"/>
      <c r="G402" s="145">
        <f>ROUND(E402*F402,2)</f>
        <v>0</v>
      </c>
      <c r="H402" s="169" t="s">
        <v>1466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125</v>
      </c>
      <c r="S402" s="140"/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536</v>
      </c>
      <c r="D403" s="183"/>
      <c r="E403" s="174">
        <v>27</v>
      </c>
      <c r="F403" s="196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127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>
        <v>119</v>
      </c>
      <c r="B404" s="143" t="s">
        <v>537</v>
      </c>
      <c r="C404" s="158" t="s">
        <v>538</v>
      </c>
      <c r="D404" s="182" t="s">
        <v>167</v>
      </c>
      <c r="E404" s="145">
        <v>12.9</v>
      </c>
      <c r="F404" s="196"/>
      <c r="G404" s="145">
        <f>ROUND(E404*F404,2)</f>
        <v>0</v>
      </c>
      <c r="H404" s="169" t="s">
        <v>1466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125</v>
      </c>
      <c r="S404" s="140"/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539</v>
      </c>
      <c r="D405" s="183"/>
      <c r="E405" s="174">
        <v>12.9</v>
      </c>
      <c r="F405" s="196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127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>
        <v>120</v>
      </c>
      <c r="B406" s="143" t="s">
        <v>540</v>
      </c>
      <c r="C406" s="158" t="s">
        <v>541</v>
      </c>
      <c r="D406" s="182" t="s">
        <v>167</v>
      </c>
      <c r="E406" s="145">
        <v>12.9</v>
      </c>
      <c r="F406" s="196"/>
      <c r="G406" s="145">
        <f>ROUND(E406*F406,2)</f>
        <v>0</v>
      </c>
      <c r="H406" s="169" t="s">
        <v>1466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125</v>
      </c>
      <c r="S406" s="140"/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/>
      <c r="B407" s="143"/>
      <c r="C407" s="159" t="s">
        <v>539</v>
      </c>
      <c r="D407" s="183"/>
      <c r="E407" s="174">
        <v>12.9</v>
      </c>
      <c r="F407" s="196"/>
      <c r="G407" s="145"/>
      <c r="H407" s="169">
        <v>0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127</v>
      </c>
      <c r="S407" s="140">
        <v>0</v>
      </c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>
        <v>121</v>
      </c>
      <c r="B408" s="143" t="s">
        <v>542</v>
      </c>
      <c r="C408" s="158" t="s">
        <v>543</v>
      </c>
      <c r="D408" s="182" t="s">
        <v>167</v>
      </c>
      <c r="E408" s="145">
        <v>97</v>
      </c>
      <c r="F408" s="196"/>
      <c r="G408" s="145">
        <f>ROUND(E408*F408,2)</f>
        <v>0</v>
      </c>
      <c r="H408" s="169" t="s">
        <v>1466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125</v>
      </c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/>
      <c r="B409" s="143"/>
      <c r="C409" s="159" t="s">
        <v>544</v>
      </c>
      <c r="D409" s="183"/>
      <c r="E409" s="174">
        <v>97</v>
      </c>
      <c r="F409" s="196"/>
      <c r="G409" s="145"/>
      <c r="H409" s="169">
        <v>0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127</v>
      </c>
      <c r="S409" s="140">
        <v>0</v>
      </c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>
        <v>122</v>
      </c>
      <c r="B410" s="143" t="s">
        <v>545</v>
      </c>
      <c r="C410" s="158" t="s">
        <v>546</v>
      </c>
      <c r="D410" s="182" t="s">
        <v>167</v>
      </c>
      <c r="E410" s="145">
        <v>97</v>
      </c>
      <c r="F410" s="196"/>
      <c r="G410" s="145">
        <f>ROUND(E410*F410,2)</f>
        <v>0</v>
      </c>
      <c r="H410" s="169" t="s">
        <v>1466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125</v>
      </c>
      <c r="S410" s="140"/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/>
      <c r="B411" s="143"/>
      <c r="C411" s="159" t="s">
        <v>544</v>
      </c>
      <c r="D411" s="183"/>
      <c r="E411" s="174">
        <v>97</v>
      </c>
      <c r="F411" s="196"/>
      <c r="G411" s="145"/>
      <c r="H411" s="169">
        <v>0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127</v>
      </c>
      <c r="S411" s="140">
        <v>0</v>
      </c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>
        <v>123</v>
      </c>
      <c r="B412" s="143" t="s">
        <v>547</v>
      </c>
      <c r="C412" s="158" t="s">
        <v>548</v>
      </c>
      <c r="D412" s="182" t="s">
        <v>167</v>
      </c>
      <c r="E412" s="145">
        <v>106.7</v>
      </c>
      <c r="F412" s="196"/>
      <c r="G412" s="145">
        <f>ROUND(E412*F412,2)</f>
        <v>0</v>
      </c>
      <c r="H412" s="169" t="s">
        <v>1466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235</v>
      </c>
      <c r="S412" s="140"/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/>
      <c r="B413" s="143"/>
      <c r="C413" s="159" t="s">
        <v>549</v>
      </c>
      <c r="D413" s="183"/>
      <c r="E413" s="174">
        <v>106.7</v>
      </c>
      <c r="F413" s="196"/>
      <c r="G413" s="145"/>
      <c r="H413" s="169">
        <v>0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127</v>
      </c>
      <c r="S413" s="140">
        <v>0</v>
      </c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>
      <c r="A414" s="142" t="s">
        <v>122</v>
      </c>
      <c r="B414" s="144" t="s">
        <v>58</v>
      </c>
      <c r="C414" s="160" t="s">
        <v>59</v>
      </c>
      <c r="D414" s="184"/>
      <c r="E414" s="146"/>
      <c r="F414" s="197"/>
      <c r="G414" s="146">
        <f>SUMIF(R415:R475,"&lt;&gt;NOR",G415:G475)</f>
        <v>0</v>
      </c>
      <c r="H414" s="170"/>
      <c r="I414" s="140"/>
      <c r="R414" t="s">
        <v>123</v>
      </c>
    </row>
    <row r="415" spans="1:47" outlineLevel="1">
      <c r="A415" s="141">
        <v>124</v>
      </c>
      <c r="B415" s="143" t="s">
        <v>550</v>
      </c>
      <c r="C415" s="158" t="s">
        <v>551</v>
      </c>
      <c r="D415" s="182" t="s">
        <v>167</v>
      </c>
      <c r="E415" s="145">
        <v>171.21850000000001</v>
      </c>
      <c r="F415" s="196"/>
      <c r="G415" s="145">
        <f>ROUND(E415*F415,2)</f>
        <v>0</v>
      </c>
      <c r="H415" s="169" t="s">
        <v>1466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125</v>
      </c>
      <c r="S415" s="140"/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/>
      <c r="B416" s="143"/>
      <c r="C416" s="159" t="s">
        <v>248</v>
      </c>
      <c r="D416" s="183"/>
      <c r="E416" s="174"/>
      <c r="F416" s="196"/>
      <c r="G416" s="145"/>
      <c r="H416" s="169">
        <v>0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127</v>
      </c>
      <c r="S416" s="140">
        <v>0</v>
      </c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/>
      <c r="B417" s="143"/>
      <c r="C417" s="159" t="s">
        <v>249</v>
      </c>
      <c r="D417" s="183"/>
      <c r="E417" s="174"/>
      <c r="F417" s="196"/>
      <c r="G417" s="145"/>
      <c r="H417" s="169">
        <v>0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127</v>
      </c>
      <c r="S417" s="140">
        <v>0</v>
      </c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552</v>
      </c>
      <c r="D418" s="183"/>
      <c r="E418" s="174">
        <v>29.11</v>
      </c>
      <c r="F418" s="196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127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/>
      <c r="B419" s="143"/>
      <c r="C419" s="159" t="s">
        <v>553</v>
      </c>
      <c r="D419" s="183"/>
      <c r="E419" s="174">
        <v>22.748999999999999</v>
      </c>
      <c r="F419" s="196"/>
      <c r="G419" s="145"/>
      <c r="H419" s="169">
        <v>0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127</v>
      </c>
      <c r="S419" s="140">
        <v>0</v>
      </c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/>
      <c r="B420" s="143"/>
      <c r="C420" s="159" t="s">
        <v>554</v>
      </c>
      <c r="D420" s="183"/>
      <c r="E420" s="174">
        <v>31.1875</v>
      </c>
      <c r="F420" s="196"/>
      <c r="G420" s="145"/>
      <c r="H420" s="169">
        <v>0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127</v>
      </c>
      <c r="S420" s="140">
        <v>0</v>
      </c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254</v>
      </c>
      <c r="D421" s="183"/>
      <c r="E421" s="174"/>
      <c r="F421" s="196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127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/>
      <c r="B422" s="143"/>
      <c r="C422" s="159" t="s">
        <v>555</v>
      </c>
      <c r="D422" s="183"/>
      <c r="E422" s="174">
        <v>45.209499999999998</v>
      </c>
      <c r="F422" s="196"/>
      <c r="G422" s="145"/>
      <c r="H422" s="169">
        <v>0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127</v>
      </c>
      <c r="S422" s="140">
        <v>0</v>
      </c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/>
      <c r="B423" s="143"/>
      <c r="C423" s="159" t="s">
        <v>556</v>
      </c>
      <c r="D423" s="183"/>
      <c r="E423" s="174">
        <v>42.962499999999999</v>
      </c>
      <c r="F423" s="196"/>
      <c r="G423" s="145"/>
      <c r="H423" s="169">
        <v>0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127</v>
      </c>
      <c r="S423" s="140">
        <v>0</v>
      </c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>
        <v>125</v>
      </c>
      <c r="B424" s="143" t="s">
        <v>557</v>
      </c>
      <c r="C424" s="158" t="s">
        <v>558</v>
      </c>
      <c r="D424" s="182" t="s">
        <v>167</v>
      </c>
      <c r="E424" s="145">
        <v>65</v>
      </c>
      <c r="F424" s="196"/>
      <c r="G424" s="145">
        <f>ROUND(E424*F424,2)</f>
        <v>0</v>
      </c>
      <c r="H424" s="169" t="s">
        <v>1466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125</v>
      </c>
      <c r="S424" s="140"/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/>
      <c r="B425" s="143"/>
      <c r="C425" s="159" t="s">
        <v>559</v>
      </c>
      <c r="D425" s="183"/>
      <c r="E425" s="174">
        <v>65</v>
      </c>
      <c r="F425" s="196"/>
      <c r="G425" s="145"/>
      <c r="H425" s="169">
        <v>0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127</v>
      </c>
      <c r="S425" s="140">
        <v>0</v>
      </c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>
        <v>126</v>
      </c>
      <c r="B426" s="143" t="s">
        <v>560</v>
      </c>
      <c r="C426" s="158" t="s">
        <v>561</v>
      </c>
      <c r="D426" s="182" t="s">
        <v>167</v>
      </c>
      <c r="E426" s="145">
        <v>3461.4520000000002</v>
      </c>
      <c r="F426" s="196"/>
      <c r="G426" s="145">
        <f>ROUND(E426*F426,2)</f>
        <v>0</v>
      </c>
      <c r="H426" s="169" t="s">
        <v>1466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125</v>
      </c>
      <c r="S426" s="140"/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562</v>
      </c>
      <c r="D427" s="183"/>
      <c r="E427" s="174">
        <v>3461.4520000000002</v>
      </c>
      <c r="F427" s="196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127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ht="22.5" outlineLevel="1">
      <c r="A428" s="141">
        <v>127</v>
      </c>
      <c r="B428" s="143" t="s">
        <v>563</v>
      </c>
      <c r="C428" s="158" t="s">
        <v>564</v>
      </c>
      <c r="D428" s="182" t="s">
        <v>167</v>
      </c>
      <c r="E428" s="145">
        <v>797.02269999999999</v>
      </c>
      <c r="F428" s="196"/>
      <c r="G428" s="145">
        <f>ROUND(E428*F428,2)</f>
        <v>0</v>
      </c>
      <c r="H428" s="169" t="s">
        <v>1466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125</v>
      </c>
      <c r="S428" s="140"/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/>
      <c r="B429" s="143"/>
      <c r="C429" s="159" t="s">
        <v>565</v>
      </c>
      <c r="D429" s="183"/>
      <c r="E429" s="174"/>
      <c r="F429" s="196"/>
      <c r="G429" s="145"/>
      <c r="H429" s="169">
        <v>0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127</v>
      </c>
      <c r="S429" s="140">
        <v>0</v>
      </c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566</v>
      </c>
      <c r="D430" s="183"/>
      <c r="E430" s="174">
        <v>257.14</v>
      </c>
      <c r="F430" s="196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127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/>
      <c r="B431" s="143"/>
      <c r="C431" s="159" t="s">
        <v>567</v>
      </c>
      <c r="D431" s="183"/>
      <c r="E431" s="174">
        <v>370.34</v>
      </c>
      <c r="F431" s="196"/>
      <c r="G431" s="145"/>
      <c r="H431" s="169">
        <v>0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127</v>
      </c>
      <c r="S431" s="140">
        <v>0</v>
      </c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/>
      <c r="B432" s="143"/>
      <c r="C432" s="159" t="s">
        <v>568</v>
      </c>
      <c r="D432" s="183"/>
      <c r="E432" s="174">
        <v>-50.3018</v>
      </c>
      <c r="F432" s="196"/>
      <c r="G432" s="145"/>
      <c r="H432" s="169">
        <v>0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127</v>
      </c>
      <c r="S432" s="140">
        <v>0</v>
      </c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569</v>
      </c>
      <c r="D433" s="183"/>
      <c r="E433" s="174">
        <v>-10.225</v>
      </c>
      <c r="F433" s="196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127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/>
      <c r="B434" s="143"/>
      <c r="C434" s="159" t="s">
        <v>570</v>
      </c>
      <c r="D434" s="183"/>
      <c r="E434" s="174">
        <v>259.58</v>
      </c>
      <c r="F434" s="196"/>
      <c r="G434" s="145"/>
      <c r="H434" s="169">
        <v>0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127</v>
      </c>
      <c r="S434" s="140">
        <v>0</v>
      </c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/>
      <c r="B435" s="143"/>
      <c r="C435" s="159" t="s">
        <v>571</v>
      </c>
      <c r="D435" s="183"/>
      <c r="E435" s="174">
        <v>-28.230499999999999</v>
      </c>
      <c r="F435" s="196"/>
      <c r="G435" s="145"/>
      <c r="H435" s="169">
        <v>0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127</v>
      </c>
      <c r="S435" s="140">
        <v>0</v>
      </c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572</v>
      </c>
      <c r="D436" s="183"/>
      <c r="E436" s="174">
        <v>-1.28</v>
      </c>
      <c r="F436" s="196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127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ht="22.5" outlineLevel="1">
      <c r="A437" s="141">
        <v>128</v>
      </c>
      <c r="B437" s="143" t="s">
        <v>573</v>
      </c>
      <c r="C437" s="158" t="s">
        <v>574</v>
      </c>
      <c r="D437" s="182" t="s">
        <v>167</v>
      </c>
      <c r="E437" s="145">
        <v>2664.4292999999998</v>
      </c>
      <c r="F437" s="196"/>
      <c r="G437" s="145">
        <f>ROUND(E437*F437,2)</f>
        <v>0</v>
      </c>
      <c r="H437" s="169" t="s">
        <v>1466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125</v>
      </c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/>
      <c r="B438" s="143"/>
      <c r="C438" s="159" t="s">
        <v>575</v>
      </c>
      <c r="D438" s="183"/>
      <c r="E438" s="174">
        <v>3384.26</v>
      </c>
      <c r="F438" s="196"/>
      <c r="G438" s="145"/>
      <c r="H438" s="169">
        <v>0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127</v>
      </c>
      <c r="S438" s="140">
        <v>0</v>
      </c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576</v>
      </c>
      <c r="D439" s="183"/>
      <c r="E439" s="174">
        <v>77.191999999999993</v>
      </c>
      <c r="F439" s="196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127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/>
      <c r="B440" s="143"/>
      <c r="C440" s="159" t="s">
        <v>577</v>
      </c>
      <c r="D440" s="183"/>
      <c r="E440" s="174">
        <v>-797.02269999999999</v>
      </c>
      <c r="F440" s="196"/>
      <c r="G440" s="145"/>
      <c r="H440" s="169">
        <v>0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127</v>
      </c>
      <c r="S440" s="140">
        <v>0</v>
      </c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>
        <v>129</v>
      </c>
      <c r="B441" s="143" t="s">
        <v>578</v>
      </c>
      <c r="C441" s="158" t="s">
        <v>579</v>
      </c>
      <c r="D441" s="182" t="s">
        <v>167</v>
      </c>
      <c r="E441" s="145">
        <v>85</v>
      </c>
      <c r="F441" s="196"/>
      <c r="G441" s="145">
        <f>ROUND(E441*F441,2)</f>
        <v>0</v>
      </c>
      <c r="H441" s="169" t="s">
        <v>1466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125</v>
      </c>
      <c r="S441" s="140"/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580</v>
      </c>
      <c r="D442" s="183"/>
      <c r="E442" s="174"/>
      <c r="F442" s="196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127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/>
      <c r="B443" s="143"/>
      <c r="C443" s="159" t="s">
        <v>581</v>
      </c>
      <c r="D443" s="183"/>
      <c r="E443" s="174">
        <v>85</v>
      </c>
      <c r="F443" s="196"/>
      <c r="G443" s="145"/>
      <c r="H443" s="169">
        <v>0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127</v>
      </c>
      <c r="S443" s="140">
        <v>0</v>
      </c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>
        <v>130</v>
      </c>
      <c r="B444" s="143" t="s">
        <v>582</v>
      </c>
      <c r="C444" s="158" t="s">
        <v>583</v>
      </c>
      <c r="D444" s="182" t="s">
        <v>167</v>
      </c>
      <c r="E444" s="145">
        <v>2.7506400000000002</v>
      </c>
      <c r="F444" s="196"/>
      <c r="G444" s="145">
        <f>ROUND(E444*F444,2)</f>
        <v>0</v>
      </c>
      <c r="H444" s="169" t="s">
        <v>1466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125</v>
      </c>
      <c r="S444" s="140"/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345</v>
      </c>
      <c r="D445" s="183"/>
      <c r="E445" s="174">
        <v>2.7506400000000002</v>
      </c>
      <c r="F445" s="196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127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>
        <v>131</v>
      </c>
      <c r="B446" s="143" t="s">
        <v>584</v>
      </c>
      <c r="C446" s="158" t="s">
        <v>585</v>
      </c>
      <c r="D446" s="182" t="s">
        <v>167</v>
      </c>
      <c r="E446" s="145">
        <v>25.5</v>
      </c>
      <c r="F446" s="196"/>
      <c r="G446" s="145">
        <f>ROUND(E446*F446,2)</f>
        <v>0</v>
      </c>
      <c r="H446" s="169" t="s">
        <v>1466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125</v>
      </c>
      <c r="S446" s="140"/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586</v>
      </c>
      <c r="D447" s="183"/>
      <c r="E447" s="174">
        <v>25.5</v>
      </c>
      <c r="F447" s="196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127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>
        <v>132</v>
      </c>
      <c r="B448" s="143" t="s">
        <v>587</v>
      </c>
      <c r="C448" s="158" t="s">
        <v>588</v>
      </c>
      <c r="D448" s="182" t="s">
        <v>167</v>
      </c>
      <c r="E448" s="145">
        <v>93.3</v>
      </c>
      <c r="F448" s="196"/>
      <c r="G448" s="145">
        <f>ROUND(E448*F448,2)</f>
        <v>0</v>
      </c>
      <c r="H448" s="169" t="s">
        <v>1466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125</v>
      </c>
      <c r="S448" s="140"/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207" t="s">
        <v>589</v>
      </c>
      <c r="D449" s="208"/>
      <c r="E449" s="209">
        <v>93.3</v>
      </c>
      <c r="F449" s="196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127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>
        <v>133</v>
      </c>
      <c r="B450" s="143" t="s">
        <v>590</v>
      </c>
      <c r="C450" s="203" t="s">
        <v>591</v>
      </c>
      <c r="D450" s="204" t="s">
        <v>228</v>
      </c>
      <c r="E450" s="205">
        <v>250</v>
      </c>
      <c r="F450" s="196"/>
      <c r="G450" s="145">
        <f>ROUND(E450*F450,2)</f>
        <v>0</v>
      </c>
      <c r="H450" s="169" t="s">
        <v>1466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125</v>
      </c>
      <c r="S450" s="140"/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/>
      <c r="B451" s="143"/>
      <c r="C451" s="207" t="s">
        <v>1551</v>
      </c>
      <c r="D451" s="208"/>
      <c r="E451" s="209">
        <v>250</v>
      </c>
      <c r="F451" s="196"/>
      <c r="G451" s="145"/>
      <c r="H451" s="169">
        <v>0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127</v>
      </c>
      <c r="S451" s="140">
        <v>0</v>
      </c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>
        <v>134</v>
      </c>
      <c r="B452" s="143" t="s">
        <v>592</v>
      </c>
      <c r="C452" s="203" t="s">
        <v>593</v>
      </c>
      <c r="D452" s="204" t="s">
        <v>228</v>
      </c>
      <c r="E452" s="205">
        <v>80</v>
      </c>
      <c r="F452" s="196"/>
      <c r="G452" s="145">
        <f>ROUND(E452*F452,2)</f>
        <v>0</v>
      </c>
      <c r="H452" s="169" t="s">
        <v>1466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125</v>
      </c>
      <c r="S452" s="140"/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207" t="s">
        <v>1552</v>
      </c>
      <c r="D453" s="208"/>
      <c r="E453" s="209">
        <v>80</v>
      </c>
      <c r="F453" s="196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127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>
        <v>135</v>
      </c>
      <c r="B454" s="143" t="s">
        <v>594</v>
      </c>
      <c r="C454" s="203" t="s">
        <v>595</v>
      </c>
      <c r="D454" s="204" t="s">
        <v>167</v>
      </c>
      <c r="E454" s="205">
        <v>3461.4520000000002</v>
      </c>
      <c r="F454" s="196"/>
      <c r="G454" s="145">
        <f>ROUND(E454*F454,2)</f>
        <v>0</v>
      </c>
      <c r="H454" s="169" t="s">
        <v>1466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125</v>
      </c>
      <c r="S454" s="140"/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/>
      <c r="B455" s="143"/>
      <c r="C455" s="159" t="s">
        <v>596</v>
      </c>
      <c r="D455" s="183"/>
      <c r="E455" s="174">
        <v>3461.4520000000002</v>
      </c>
      <c r="F455" s="196"/>
      <c r="G455" s="145"/>
      <c r="H455" s="169">
        <v>0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127</v>
      </c>
      <c r="S455" s="140">
        <v>0</v>
      </c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>
        <v>136</v>
      </c>
      <c r="B456" s="143" t="s">
        <v>597</v>
      </c>
      <c r="C456" s="158" t="s">
        <v>598</v>
      </c>
      <c r="D456" s="182" t="s">
        <v>228</v>
      </c>
      <c r="E456" s="145">
        <v>1095.8</v>
      </c>
      <c r="F456" s="196"/>
      <c r="G456" s="145">
        <f>ROUND(E456*F456,2)</f>
        <v>0</v>
      </c>
      <c r="H456" s="169" t="s">
        <v>1466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125</v>
      </c>
      <c r="S456" s="140"/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599</v>
      </c>
      <c r="D457" s="183"/>
      <c r="E457" s="174">
        <v>1095.8</v>
      </c>
      <c r="F457" s="196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127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ht="22.5" outlineLevel="1">
      <c r="A458" s="141">
        <v>137</v>
      </c>
      <c r="B458" s="143" t="s">
        <v>600</v>
      </c>
      <c r="C458" s="158" t="s">
        <v>601</v>
      </c>
      <c r="D458" s="182" t="s">
        <v>228</v>
      </c>
      <c r="E458" s="145">
        <v>389.99</v>
      </c>
      <c r="F458" s="196"/>
      <c r="G458" s="145">
        <f>ROUND(E458*F458,2)</f>
        <v>0</v>
      </c>
      <c r="H458" s="169" t="s">
        <v>1467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235</v>
      </c>
      <c r="S458" s="140"/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outlineLevel="1">
      <c r="A459" s="141"/>
      <c r="B459" s="143"/>
      <c r="C459" s="159" t="s">
        <v>248</v>
      </c>
      <c r="D459" s="183"/>
      <c r="E459" s="174"/>
      <c r="F459" s="196"/>
      <c r="G459" s="145"/>
      <c r="H459" s="169">
        <v>0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127</v>
      </c>
      <c r="S459" s="140">
        <v>0</v>
      </c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249</v>
      </c>
      <c r="D460" s="183"/>
      <c r="E460" s="174"/>
      <c r="F460" s="196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127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602</v>
      </c>
      <c r="D461" s="183"/>
      <c r="E461" s="174">
        <v>58.8</v>
      </c>
      <c r="F461" s="196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127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603</v>
      </c>
      <c r="D462" s="183"/>
      <c r="E462" s="174">
        <v>46.22</v>
      </c>
      <c r="F462" s="196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127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outlineLevel="1">
      <c r="A463" s="141"/>
      <c r="B463" s="143"/>
      <c r="C463" s="159" t="s">
        <v>604</v>
      </c>
      <c r="D463" s="183"/>
      <c r="E463" s="174">
        <v>83</v>
      </c>
      <c r="F463" s="196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127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outlineLevel="1">
      <c r="A464" s="141"/>
      <c r="B464" s="143"/>
      <c r="C464" s="159" t="s">
        <v>254</v>
      </c>
      <c r="D464" s="183"/>
      <c r="E464" s="174"/>
      <c r="F464" s="196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127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 outlineLevel="1">
      <c r="A465" s="141"/>
      <c r="B465" s="143"/>
      <c r="C465" s="159" t="s">
        <v>605</v>
      </c>
      <c r="D465" s="183"/>
      <c r="E465" s="174">
        <v>129.41999999999999</v>
      </c>
      <c r="F465" s="196"/>
      <c r="G465" s="145"/>
      <c r="H465" s="169">
        <v>0</v>
      </c>
      <c r="I465" s="140"/>
      <c r="J465" s="140"/>
      <c r="K465" s="140"/>
      <c r="L465" s="140"/>
      <c r="M465" s="140"/>
      <c r="N465" s="140"/>
      <c r="O465" s="140"/>
      <c r="P465" s="140"/>
      <c r="Q465" s="140"/>
      <c r="R465" s="140" t="s">
        <v>127</v>
      </c>
      <c r="S465" s="140">
        <v>0</v>
      </c>
      <c r="T465" s="140"/>
      <c r="U465" s="140"/>
      <c r="V465" s="140"/>
      <c r="W465" s="140"/>
      <c r="X465" s="140"/>
      <c r="Y465" s="140"/>
      <c r="Z465" s="140"/>
      <c r="AA465" s="140"/>
      <c r="AB465" s="140"/>
      <c r="AC465" s="140"/>
      <c r="AD465" s="140"/>
      <c r="AE465" s="140"/>
      <c r="AF465" s="140"/>
      <c r="AG465" s="140"/>
      <c r="AH465" s="140"/>
      <c r="AI465" s="140"/>
      <c r="AJ465" s="140"/>
      <c r="AK465" s="140"/>
      <c r="AL465" s="140"/>
      <c r="AM465" s="140"/>
      <c r="AN465" s="140"/>
      <c r="AO465" s="140"/>
      <c r="AP465" s="140"/>
      <c r="AQ465" s="140"/>
      <c r="AR465" s="140"/>
      <c r="AS465" s="140"/>
      <c r="AT465" s="140"/>
      <c r="AU465" s="140"/>
    </row>
    <row r="466" spans="1:47" outlineLevel="1">
      <c r="A466" s="141"/>
      <c r="B466" s="143"/>
      <c r="C466" s="159" t="s">
        <v>606</v>
      </c>
      <c r="D466" s="183"/>
      <c r="E466" s="174">
        <v>72.55</v>
      </c>
      <c r="F466" s="196"/>
      <c r="G466" s="145"/>
      <c r="H466" s="169">
        <v>0</v>
      </c>
      <c r="I466" s="140"/>
      <c r="J466" s="140"/>
      <c r="K466" s="140"/>
      <c r="L466" s="140"/>
      <c r="M466" s="140"/>
      <c r="N466" s="140"/>
      <c r="O466" s="140"/>
      <c r="P466" s="140"/>
      <c r="Q466" s="140"/>
      <c r="R466" s="140" t="s">
        <v>127</v>
      </c>
      <c r="S466" s="140">
        <v>0</v>
      </c>
      <c r="T466" s="140"/>
      <c r="U466" s="140"/>
      <c r="V466" s="140"/>
      <c r="W466" s="140"/>
      <c r="X466" s="140"/>
      <c r="Y466" s="140"/>
      <c r="Z466" s="140"/>
      <c r="AA466" s="140"/>
      <c r="AB466" s="140"/>
      <c r="AC466" s="140"/>
      <c r="AD466" s="140"/>
      <c r="AE466" s="140"/>
      <c r="AF466" s="140"/>
      <c r="AG466" s="140"/>
      <c r="AH466" s="140"/>
      <c r="AI466" s="140"/>
      <c r="AJ466" s="140"/>
      <c r="AK466" s="140"/>
      <c r="AL466" s="140"/>
      <c r="AM466" s="140"/>
      <c r="AN466" s="140"/>
      <c r="AO466" s="140"/>
      <c r="AP466" s="140"/>
      <c r="AQ466" s="140"/>
      <c r="AR466" s="140"/>
      <c r="AS466" s="140"/>
      <c r="AT466" s="140"/>
      <c r="AU466" s="140"/>
    </row>
    <row r="467" spans="1:47" ht="22.5" outlineLevel="1">
      <c r="A467" s="141">
        <v>138</v>
      </c>
      <c r="B467" s="143" t="s">
        <v>607</v>
      </c>
      <c r="C467" s="158" t="s">
        <v>608</v>
      </c>
      <c r="D467" s="182" t="s">
        <v>228</v>
      </c>
      <c r="E467" s="145">
        <v>389.99</v>
      </c>
      <c r="F467" s="196"/>
      <c r="G467" s="145">
        <f>ROUND(E467*F467,2)</f>
        <v>0</v>
      </c>
      <c r="H467" s="169" t="s">
        <v>1467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235</v>
      </c>
      <c r="S467" s="140"/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248</v>
      </c>
      <c r="D468" s="183"/>
      <c r="E468" s="174"/>
      <c r="F468" s="196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127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249</v>
      </c>
      <c r="D469" s="183"/>
      <c r="E469" s="174"/>
      <c r="F469" s="196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127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602</v>
      </c>
      <c r="D470" s="183"/>
      <c r="E470" s="174">
        <v>58.8</v>
      </c>
      <c r="F470" s="196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127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603</v>
      </c>
      <c r="D471" s="183"/>
      <c r="E471" s="174">
        <v>46.22</v>
      </c>
      <c r="F471" s="196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127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604</v>
      </c>
      <c r="D472" s="183"/>
      <c r="E472" s="174">
        <v>83</v>
      </c>
      <c r="F472" s="196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127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outlineLevel="1">
      <c r="A473" s="141"/>
      <c r="B473" s="143"/>
      <c r="C473" s="159" t="s">
        <v>254</v>
      </c>
      <c r="D473" s="183"/>
      <c r="E473" s="174"/>
      <c r="F473" s="196"/>
      <c r="G473" s="145"/>
      <c r="H473" s="169">
        <v>0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127</v>
      </c>
      <c r="S473" s="140">
        <v>0</v>
      </c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outlineLevel="1">
      <c r="A474" s="141"/>
      <c r="B474" s="143"/>
      <c r="C474" s="159" t="s">
        <v>605</v>
      </c>
      <c r="D474" s="183"/>
      <c r="E474" s="174">
        <v>129.41999999999999</v>
      </c>
      <c r="F474" s="196"/>
      <c r="G474" s="145"/>
      <c r="H474" s="169">
        <v>0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127</v>
      </c>
      <c r="S474" s="140">
        <v>0</v>
      </c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606</v>
      </c>
      <c r="D475" s="183"/>
      <c r="E475" s="174">
        <v>72.55</v>
      </c>
      <c r="F475" s="196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127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>
      <c r="A476" s="142" t="s">
        <v>122</v>
      </c>
      <c r="B476" s="144" t="s">
        <v>60</v>
      </c>
      <c r="C476" s="160" t="s">
        <v>61</v>
      </c>
      <c r="D476" s="184"/>
      <c r="E476" s="146"/>
      <c r="F476" s="197"/>
      <c r="G476" s="146">
        <f>SUMIF(R477:R610,"&lt;&gt;NOR",G477:G610)</f>
        <v>0</v>
      </c>
      <c r="H476" s="170"/>
      <c r="I476" s="140"/>
      <c r="R476" t="s">
        <v>123</v>
      </c>
    </row>
    <row r="477" spans="1:47" outlineLevel="1">
      <c r="A477" s="141">
        <v>139</v>
      </c>
      <c r="B477" s="143" t="s">
        <v>609</v>
      </c>
      <c r="C477" s="158" t="s">
        <v>610</v>
      </c>
      <c r="D477" s="182" t="s">
        <v>167</v>
      </c>
      <c r="E477" s="145">
        <v>171.21850000000001</v>
      </c>
      <c r="F477" s="196"/>
      <c r="G477" s="145">
        <f>ROUND(E477*F477,2)</f>
        <v>0</v>
      </c>
      <c r="H477" s="169" t="s">
        <v>1466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125</v>
      </c>
      <c r="S477" s="140"/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/>
      <c r="B478" s="143"/>
      <c r="C478" s="159" t="s">
        <v>248</v>
      </c>
      <c r="D478" s="183"/>
      <c r="E478" s="174"/>
      <c r="F478" s="196"/>
      <c r="G478" s="145"/>
      <c r="H478" s="169">
        <v>0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127</v>
      </c>
      <c r="S478" s="140">
        <v>0</v>
      </c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/>
      <c r="B479" s="143"/>
      <c r="C479" s="159" t="s">
        <v>249</v>
      </c>
      <c r="D479" s="183"/>
      <c r="E479" s="174"/>
      <c r="F479" s="196"/>
      <c r="G479" s="145"/>
      <c r="H479" s="169">
        <v>0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127</v>
      </c>
      <c r="S479" s="140">
        <v>0</v>
      </c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552</v>
      </c>
      <c r="D480" s="183"/>
      <c r="E480" s="174">
        <v>29.11</v>
      </c>
      <c r="F480" s="196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127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553</v>
      </c>
      <c r="D481" s="183"/>
      <c r="E481" s="174">
        <v>22.748999999999999</v>
      </c>
      <c r="F481" s="196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127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554</v>
      </c>
      <c r="D482" s="183"/>
      <c r="E482" s="174">
        <v>31.1875</v>
      </c>
      <c r="F482" s="196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127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254</v>
      </c>
      <c r="D483" s="183"/>
      <c r="E483" s="174"/>
      <c r="F483" s="196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127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555</v>
      </c>
      <c r="D484" s="183"/>
      <c r="E484" s="174">
        <v>45.209499999999998</v>
      </c>
      <c r="F484" s="196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127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outlineLevel="1">
      <c r="A485" s="141"/>
      <c r="B485" s="143"/>
      <c r="C485" s="159" t="s">
        <v>556</v>
      </c>
      <c r="D485" s="183"/>
      <c r="E485" s="174">
        <v>42.962499999999999</v>
      </c>
      <c r="F485" s="196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127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ht="22.5" outlineLevel="1">
      <c r="A486" s="141">
        <v>140</v>
      </c>
      <c r="B486" s="143" t="s">
        <v>611</v>
      </c>
      <c r="C486" s="158" t="s">
        <v>601</v>
      </c>
      <c r="D486" s="182" t="s">
        <v>228</v>
      </c>
      <c r="E486" s="145">
        <v>389.99</v>
      </c>
      <c r="F486" s="196"/>
      <c r="G486" s="145">
        <f>ROUND(E486*F486,2)</f>
        <v>0</v>
      </c>
      <c r="H486" s="169" t="s">
        <v>1467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235</v>
      </c>
      <c r="S486" s="140"/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outlineLevel="1">
      <c r="A487" s="141"/>
      <c r="B487" s="143"/>
      <c r="C487" s="159" t="s">
        <v>248</v>
      </c>
      <c r="D487" s="183"/>
      <c r="E487" s="174"/>
      <c r="F487" s="196"/>
      <c r="G487" s="145"/>
      <c r="H487" s="169">
        <v>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127</v>
      </c>
      <c r="S487" s="140">
        <v>0</v>
      </c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outlineLevel="1">
      <c r="A488" s="141"/>
      <c r="B488" s="143"/>
      <c r="C488" s="159" t="s">
        <v>249</v>
      </c>
      <c r="D488" s="183"/>
      <c r="E488" s="174"/>
      <c r="F488" s="196"/>
      <c r="G488" s="145"/>
      <c r="H488" s="169">
        <v>0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127</v>
      </c>
      <c r="S488" s="140">
        <v>0</v>
      </c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602</v>
      </c>
      <c r="D489" s="183"/>
      <c r="E489" s="174">
        <v>58.8</v>
      </c>
      <c r="F489" s="196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127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603</v>
      </c>
      <c r="D490" s="183"/>
      <c r="E490" s="174">
        <v>46.22</v>
      </c>
      <c r="F490" s="196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127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outlineLevel="1">
      <c r="A491" s="141"/>
      <c r="B491" s="143"/>
      <c r="C491" s="159" t="s">
        <v>604</v>
      </c>
      <c r="D491" s="183"/>
      <c r="E491" s="174">
        <v>83</v>
      </c>
      <c r="F491" s="196"/>
      <c r="G491" s="145"/>
      <c r="H491" s="169">
        <v>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127</v>
      </c>
      <c r="S491" s="140">
        <v>0</v>
      </c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outlineLevel="1">
      <c r="A492" s="141"/>
      <c r="B492" s="143"/>
      <c r="C492" s="159" t="s">
        <v>254</v>
      </c>
      <c r="D492" s="183"/>
      <c r="E492" s="174"/>
      <c r="F492" s="196"/>
      <c r="G492" s="145"/>
      <c r="H492" s="169">
        <v>0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127</v>
      </c>
      <c r="S492" s="140">
        <v>0</v>
      </c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605</v>
      </c>
      <c r="D493" s="183"/>
      <c r="E493" s="174">
        <v>129.41999999999999</v>
      </c>
      <c r="F493" s="196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127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606</v>
      </c>
      <c r="D494" s="183"/>
      <c r="E494" s="174">
        <v>72.55</v>
      </c>
      <c r="F494" s="196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127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ht="22.5" outlineLevel="1">
      <c r="A495" s="141">
        <v>141</v>
      </c>
      <c r="B495" s="143" t="s">
        <v>612</v>
      </c>
      <c r="C495" s="158" t="s">
        <v>613</v>
      </c>
      <c r="D495" s="182" t="s">
        <v>228</v>
      </c>
      <c r="E495" s="145">
        <v>186.95</v>
      </c>
      <c r="F495" s="196"/>
      <c r="G495" s="145">
        <f>ROUND(E495*F495,2)</f>
        <v>0</v>
      </c>
      <c r="H495" s="169" t="s">
        <v>1466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125</v>
      </c>
      <c r="S495" s="140"/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outlineLevel="1">
      <c r="A496" s="141"/>
      <c r="B496" s="143"/>
      <c r="C496" s="159" t="s">
        <v>248</v>
      </c>
      <c r="D496" s="183"/>
      <c r="E496" s="174"/>
      <c r="F496" s="196"/>
      <c r="G496" s="145"/>
      <c r="H496" s="169">
        <v>0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127</v>
      </c>
      <c r="S496" s="140">
        <v>0</v>
      </c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249</v>
      </c>
      <c r="D497" s="183"/>
      <c r="E497" s="174"/>
      <c r="F497" s="196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127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614</v>
      </c>
      <c r="D498" s="183"/>
      <c r="E498" s="174">
        <v>23.1</v>
      </c>
      <c r="F498" s="196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127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/>
      <c r="B499" s="143"/>
      <c r="C499" s="159" t="s">
        <v>615</v>
      </c>
      <c r="D499" s="183"/>
      <c r="E499" s="174">
        <v>24.8</v>
      </c>
      <c r="F499" s="196"/>
      <c r="G499" s="145"/>
      <c r="H499" s="169">
        <v>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127</v>
      </c>
      <c r="S499" s="140">
        <v>0</v>
      </c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/>
      <c r="B500" s="143"/>
      <c r="C500" s="159" t="s">
        <v>616</v>
      </c>
      <c r="D500" s="183"/>
      <c r="E500" s="174">
        <v>41.5</v>
      </c>
      <c r="F500" s="196"/>
      <c r="G500" s="145"/>
      <c r="H500" s="169">
        <v>0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127</v>
      </c>
      <c r="S500" s="140">
        <v>0</v>
      </c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254</v>
      </c>
      <c r="D501" s="183"/>
      <c r="E501" s="174"/>
      <c r="F501" s="196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127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617</v>
      </c>
      <c r="D502" s="183"/>
      <c r="E502" s="174">
        <v>64</v>
      </c>
      <c r="F502" s="196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127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/>
      <c r="B503" s="143"/>
      <c r="C503" s="159" t="s">
        <v>618</v>
      </c>
      <c r="D503" s="183"/>
      <c r="E503" s="174">
        <v>33.549999999999997</v>
      </c>
      <c r="F503" s="196"/>
      <c r="G503" s="145"/>
      <c r="H503" s="169">
        <v>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127</v>
      </c>
      <c r="S503" s="140">
        <v>0</v>
      </c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ht="22.5" outlineLevel="1">
      <c r="A504" s="141">
        <v>142</v>
      </c>
      <c r="B504" s="143" t="s">
        <v>619</v>
      </c>
      <c r="C504" s="158" t="s">
        <v>620</v>
      </c>
      <c r="D504" s="182" t="s">
        <v>228</v>
      </c>
      <c r="E504" s="145">
        <v>101.52</v>
      </c>
      <c r="F504" s="196"/>
      <c r="G504" s="145">
        <f>ROUND(E504*F504,2)</f>
        <v>0</v>
      </c>
      <c r="H504" s="169" t="s">
        <v>1466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125</v>
      </c>
      <c r="S504" s="140"/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248</v>
      </c>
      <c r="D505" s="183"/>
      <c r="E505" s="174"/>
      <c r="F505" s="196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127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249</v>
      </c>
      <c r="D506" s="183"/>
      <c r="E506" s="174"/>
      <c r="F506" s="196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127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/>
      <c r="B507" s="143"/>
      <c r="C507" s="159" t="s">
        <v>621</v>
      </c>
      <c r="D507" s="183"/>
      <c r="E507" s="174">
        <v>17.850000000000001</v>
      </c>
      <c r="F507" s="196"/>
      <c r="G507" s="145"/>
      <c r="H507" s="169">
        <v>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127</v>
      </c>
      <c r="S507" s="140">
        <v>0</v>
      </c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/>
      <c r="B508" s="143"/>
      <c r="C508" s="159" t="s">
        <v>622</v>
      </c>
      <c r="D508" s="183"/>
      <c r="E508" s="174">
        <v>10.71</v>
      </c>
      <c r="F508" s="196"/>
      <c r="G508" s="145"/>
      <c r="H508" s="169">
        <v>0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127</v>
      </c>
      <c r="S508" s="140">
        <v>0</v>
      </c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623</v>
      </c>
      <c r="D509" s="183"/>
      <c r="E509" s="174">
        <v>20.75</v>
      </c>
      <c r="F509" s="196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127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254</v>
      </c>
      <c r="D510" s="183"/>
      <c r="E510" s="174"/>
      <c r="F510" s="196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127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/>
      <c r="B511" s="143"/>
      <c r="C511" s="159" t="s">
        <v>624</v>
      </c>
      <c r="D511" s="183"/>
      <c r="E511" s="174">
        <v>32.71</v>
      </c>
      <c r="F511" s="196"/>
      <c r="G511" s="145"/>
      <c r="H511" s="169">
        <v>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127</v>
      </c>
      <c r="S511" s="140">
        <v>0</v>
      </c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/>
      <c r="B512" s="143"/>
      <c r="C512" s="159" t="s">
        <v>625</v>
      </c>
      <c r="D512" s="183"/>
      <c r="E512" s="174">
        <v>19.5</v>
      </c>
      <c r="F512" s="196"/>
      <c r="G512" s="145"/>
      <c r="H512" s="169">
        <v>0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127</v>
      </c>
      <c r="S512" s="140">
        <v>0</v>
      </c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ht="22.5" outlineLevel="1">
      <c r="A513" s="141">
        <v>143</v>
      </c>
      <c r="B513" s="143" t="s">
        <v>626</v>
      </c>
      <c r="C513" s="158" t="s">
        <v>627</v>
      </c>
      <c r="D513" s="182" t="s">
        <v>228</v>
      </c>
      <c r="E513" s="145">
        <v>101.52</v>
      </c>
      <c r="F513" s="196"/>
      <c r="G513" s="145">
        <f>ROUND(E513*F513,2)</f>
        <v>0</v>
      </c>
      <c r="H513" s="169" t="s">
        <v>1466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125</v>
      </c>
      <c r="S513" s="140"/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248</v>
      </c>
      <c r="D514" s="183"/>
      <c r="E514" s="174"/>
      <c r="F514" s="196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127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/>
      <c r="B515" s="143"/>
      <c r="C515" s="159" t="s">
        <v>249</v>
      </c>
      <c r="D515" s="183"/>
      <c r="E515" s="174"/>
      <c r="F515" s="196"/>
      <c r="G515" s="145"/>
      <c r="H515" s="169">
        <v>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127</v>
      </c>
      <c r="S515" s="140">
        <v>0</v>
      </c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/>
      <c r="B516" s="143"/>
      <c r="C516" s="159" t="s">
        <v>621</v>
      </c>
      <c r="D516" s="183"/>
      <c r="E516" s="174">
        <v>17.850000000000001</v>
      </c>
      <c r="F516" s="196"/>
      <c r="G516" s="145"/>
      <c r="H516" s="169">
        <v>0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127</v>
      </c>
      <c r="S516" s="140">
        <v>0</v>
      </c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622</v>
      </c>
      <c r="D517" s="183"/>
      <c r="E517" s="174">
        <v>10.71</v>
      </c>
      <c r="F517" s="196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127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623</v>
      </c>
      <c r="D518" s="183"/>
      <c r="E518" s="174">
        <v>20.75</v>
      </c>
      <c r="F518" s="196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127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/>
      <c r="B519" s="143"/>
      <c r="C519" s="159" t="s">
        <v>254</v>
      </c>
      <c r="D519" s="183"/>
      <c r="E519" s="174"/>
      <c r="F519" s="196"/>
      <c r="G519" s="145"/>
      <c r="H519" s="169">
        <v>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127</v>
      </c>
      <c r="S519" s="140">
        <v>0</v>
      </c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/>
      <c r="B520" s="143"/>
      <c r="C520" s="159" t="s">
        <v>624</v>
      </c>
      <c r="D520" s="183"/>
      <c r="E520" s="174">
        <v>32.71</v>
      </c>
      <c r="F520" s="196"/>
      <c r="G520" s="145"/>
      <c r="H520" s="169">
        <v>0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127</v>
      </c>
      <c r="S520" s="140">
        <v>0</v>
      </c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625</v>
      </c>
      <c r="D521" s="183"/>
      <c r="E521" s="174">
        <v>19.5</v>
      </c>
      <c r="F521" s="196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127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>
        <v>144</v>
      </c>
      <c r="B522" s="143" t="s">
        <v>628</v>
      </c>
      <c r="C522" s="158" t="s">
        <v>629</v>
      </c>
      <c r="D522" s="182" t="s">
        <v>167</v>
      </c>
      <c r="E522" s="145">
        <v>1464.2</v>
      </c>
      <c r="F522" s="196"/>
      <c r="G522" s="145">
        <f>ROUND(E522*F522,2)</f>
        <v>0</v>
      </c>
      <c r="H522" s="169" t="s">
        <v>1466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125</v>
      </c>
      <c r="S522" s="140"/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/>
      <c r="B523" s="143"/>
      <c r="C523" s="159" t="s">
        <v>580</v>
      </c>
      <c r="D523" s="183"/>
      <c r="E523" s="174"/>
      <c r="F523" s="196"/>
      <c r="G523" s="145"/>
      <c r="H523" s="169">
        <v>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127</v>
      </c>
      <c r="S523" s="140">
        <v>0</v>
      </c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/>
      <c r="B524" s="143"/>
      <c r="C524" s="159" t="s">
        <v>630</v>
      </c>
      <c r="D524" s="183"/>
      <c r="E524" s="174">
        <v>965</v>
      </c>
      <c r="F524" s="196"/>
      <c r="G524" s="145"/>
      <c r="H524" s="169">
        <v>0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127</v>
      </c>
      <c r="S524" s="140">
        <v>0</v>
      </c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631</v>
      </c>
      <c r="D525" s="183"/>
      <c r="E525" s="174">
        <v>112.2</v>
      </c>
      <c r="F525" s="196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127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632</v>
      </c>
      <c r="D526" s="183"/>
      <c r="E526" s="174">
        <v>77</v>
      </c>
      <c r="F526" s="196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127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/>
      <c r="B527" s="143"/>
      <c r="C527" s="159" t="s">
        <v>633</v>
      </c>
      <c r="D527" s="183"/>
      <c r="E527" s="174">
        <v>225</v>
      </c>
      <c r="F527" s="196"/>
      <c r="G527" s="145"/>
      <c r="H527" s="169">
        <v>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127</v>
      </c>
      <c r="S527" s="140">
        <v>0</v>
      </c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/>
      <c r="B528" s="143"/>
      <c r="C528" s="159" t="s">
        <v>581</v>
      </c>
      <c r="D528" s="183"/>
      <c r="E528" s="174">
        <v>85</v>
      </c>
      <c r="F528" s="196"/>
      <c r="G528" s="145"/>
      <c r="H528" s="169">
        <v>0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127</v>
      </c>
      <c r="S528" s="140">
        <v>0</v>
      </c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>
        <v>145</v>
      </c>
      <c r="B529" s="143" t="s">
        <v>634</v>
      </c>
      <c r="C529" s="158" t="s">
        <v>635</v>
      </c>
      <c r="D529" s="182" t="s">
        <v>167</v>
      </c>
      <c r="E529" s="145">
        <v>225</v>
      </c>
      <c r="F529" s="196"/>
      <c r="G529" s="145">
        <f>ROUND(E529*F529,2)</f>
        <v>0</v>
      </c>
      <c r="H529" s="169" t="s">
        <v>1467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125</v>
      </c>
      <c r="S529" s="140"/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580</v>
      </c>
      <c r="D530" s="183"/>
      <c r="E530" s="174"/>
      <c r="F530" s="196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127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outlineLevel="1">
      <c r="A531" s="141"/>
      <c r="B531" s="143"/>
      <c r="C531" s="159" t="s">
        <v>633</v>
      </c>
      <c r="D531" s="183"/>
      <c r="E531" s="174">
        <v>225</v>
      </c>
      <c r="F531" s="196"/>
      <c r="G531" s="145"/>
      <c r="H531" s="169">
        <v>0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127</v>
      </c>
      <c r="S531" s="140">
        <v>0</v>
      </c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outlineLevel="1">
      <c r="A532" s="141">
        <v>146</v>
      </c>
      <c r="B532" s="143" t="s">
        <v>636</v>
      </c>
      <c r="C532" s="158" t="s">
        <v>637</v>
      </c>
      <c r="D532" s="182" t="s">
        <v>167</v>
      </c>
      <c r="E532" s="145">
        <v>85</v>
      </c>
      <c r="F532" s="196"/>
      <c r="G532" s="145">
        <f>ROUND(E532*F532,2)</f>
        <v>0</v>
      </c>
      <c r="H532" s="169" t="s">
        <v>1467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125</v>
      </c>
      <c r="S532" s="140"/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580</v>
      </c>
      <c r="D533" s="183"/>
      <c r="E533" s="174"/>
      <c r="F533" s="196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127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581</v>
      </c>
      <c r="D534" s="183"/>
      <c r="E534" s="174">
        <v>85</v>
      </c>
      <c r="F534" s="196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127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ht="22.5" outlineLevel="1">
      <c r="A535" s="141">
        <v>147</v>
      </c>
      <c r="B535" s="143" t="s">
        <v>638</v>
      </c>
      <c r="C535" s="158" t="s">
        <v>639</v>
      </c>
      <c r="D535" s="182" t="s">
        <v>167</v>
      </c>
      <c r="E535" s="145">
        <v>34</v>
      </c>
      <c r="F535" s="196"/>
      <c r="G535" s="145">
        <f>ROUND(E535*F535,2)</f>
        <v>0</v>
      </c>
      <c r="H535" s="169" t="s">
        <v>1466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125</v>
      </c>
      <c r="S535" s="140"/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outlineLevel="1">
      <c r="A536" s="141"/>
      <c r="B536" s="143"/>
      <c r="C536" s="159" t="s">
        <v>640</v>
      </c>
      <c r="D536" s="183"/>
      <c r="E536" s="174">
        <v>34</v>
      </c>
      <c r="F536" s="196"/>
      <c r="G536" s="145"/>
      <c r="H536" s="169">
        <v>0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127</v>
      </c>
      <c r="S536" s="140">
        <v>0</v>
      </c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ht="22.5" outlineLevel="1">
      <c r="A537" s="141">
        <v>148</v>
      </c>
      <c r="B537" s="143" t="s">
        <v>641</v>
      </c>
      <c r="C537" s="158" t="s">
        <v>642</v>
      </c>
      <c r="D537" s="182" t="s">
        <v>167</v>
      </c>
      <c r="E537" s="145">
        <v>77</v>
      </c>
      <c r="F537" s="196"/>
      <c r="G537" s="145">
        <f>ROUND(E537*F537,2)</f>
        <v>0</v>
      </c>
      <c r="H537" s="169" t="s">
        <v>1466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125</v>
      </c>
      <c r="S537" s="140"/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580</v>
      </c>
      <c r="D538" s="183"/>
      <c r="E538" s="174"/>
      <c r="F538" s="196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127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outlineLevel="1">
      <c r="A539" s="141"/>
      <c r="B539" s="143"/>
      <c r="C539" s="159" t="s">
        <v>632</v>
      </c>
      <c r="D539" s="183"/>
      <c r="E539" s="174">
        <v>77</v>
      </c>
      <c r="F539" s="196"/>
      <c r="G539" s="145"/>
      <c r="H539" s="169">
        <v>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127</v>
      </c>
      <c r="S539" s="140">
        <v>0</v>
      </c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ht="22.5" outlineLevel="1">
      <c r="A540" s="141">
        <v>149</v>
      </c>
      <c r="B540" s="143" t="s">
        <v>643</v>
      </c>
      <c r="C540" s="158" t="s">
        <v>644</v>
      </c>
      <c r="D540" s="182" t="s">
        <v>167</v>
      </c>
      <c r="E540" s="145">
        <v>1147.3982000000001</v>
      </c>
      <c r="F540" s="196"/>
      <c r="G540" s="145">
        <f>ROUND(E540*F540,2)</f>
        <v>0</v>
      </c>
      <c r="H540" s="169" t="s">
        <v>1466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125</v>
      </c>
      <c r="S540" s="140"/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580</v>
      </c>
      <c r="D541" s="183"/>
      <c r="E541" s="174"/>
      <c r="F541" s="196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127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630</v>
      </c>
      <c r="D542" s="183"/>
      <c r="E542" s="174">
        <v>965</v>
      </c>
      <c r="F542" s="196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127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/>
      <c r="B543" s="143"/>
      <c r="C543" s="159" t="s">
        <v>631</v>
      </c>
      <c r="D543" s="183"/>
      <c r="E543" s="174">
        <v>112.2</v>
      </c>
      <c r="F543" s="196"/>
      <c r="G543" s="145"/>
      <c r="H543" s="169">
        <v>0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127</v>
      </c>
      <c r="S543" s="140">
        <v>0</v>
      </c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/>
      <c r="B544" s="143"/>
      <c r="C544" s="159" t="s">
        <v>645</v>
      </c>
      <c r="D544" s="183"/>
      <c r="E544" s="174"/>
      <c r="F544" s="196"/>
      <c r="G544" s="145"/>
      <c r="H544" s="169">
        <v>0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127</v>
      </c>
      <c r="S544" s="140">
        <v>0</v>
      </c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61" t="s">
        <v>646</v>
      </c>
      <c r="D545" s="185"/>
      <c r="E545" s="175"/>
      <c r="F545" s="196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127</v>
      </c>
      <c r="S545" s="140">
        <v>2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/>
      <c r="B546" s="143"/>
      <c r="C546" s="162" t="s">
        <v>647</v>
      </c>
      <c r="D546" s="185"/>
      <c r="E546" s="175"/>
      <c r="F546" s="196"/>
      <c r="G546" s="145"/>
      <c r="H546" s="169">
        <v>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127</v>
      </c>
      <c r="S546" s="140">
        <v>2</v>
      </c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/>
      <c r="B547" s="143"/>
      <c r="C547" s="162" t="s">
        <v>648</v>
      </c>
      <c r="D547" s="185"/>
      <c r="E547" s="175">
        <v>58.8</v>
      </c>
      <c r="F547" s="196"/>
      <c r="G547" s="145"/>
      <c r="H547" s="169">
        <v>0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127</v>
      </c>
      <c r="S547" s="140">
        <v>2</v>
      </c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62" t="s">
        <v>649</v>
      </c>
      <c r="D548" s="185"/>
      <c r="E548" s="175">
        <v>46.22</v>
      </c>
      <c r="F548" s="196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127</v>
      </c>
      <c r="S548" s="140">
        <v>2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/>
      <c r="B549" s="143"/>
      <c r="C549" s="162" t="s">
        <v>650</v>
      </c>
      <c r="D549" s="185"/>
      <c r="E549" s="175">
        <v>83</v>
      </c>
      <c r="F549" s="196"/>
      <c r="G549" s="145"/>
      <c r="H549" s="169">
        <v>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127</v>
      </c>
      <c r="S549" s="140">
        <v>2</v>
      </c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/>
      <c r="B550" s="143"/>
      <c r="C550" s="162" t="s">
        <v>651</v>
      </c>
      <c r="D550" s="185"/>
      <c r="E550" s="175"/>
      <c r="F550" s="196"/>
      <c r="G550" s="145"/>
      <c r="H550" s="169">
        <v>0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127</v>
      </c>
      <c r="S550" s="140">
        <v>2</v>
      </c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62" t="s">
        <v>652</v>
      </c>
      <c r="D551" s="185"/>
      <c r="E551" s="175">
        <v>129.41999999999999</v>
      </c>
      <c r="F551" s="196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127</v>
      </c>
      <c r="S551" s="140">
        <v>2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 outlineLevel="1">
      <c r="A552" s="141"/>
      <c r="B552" s="143"/>
      <c r="C552" s="162" t="s">
        <v>653</v>
      </c>
      <c r="D552" s="185"/>
      <c r="E552" s="175">
        <v>72.55</v>
      </c>
      <c r="F552" s="196"/>
      <c r="G552" s="145"/>
      <c r="H552" s="169">
        <v>0</v>
      </c>
      <c r="I552" s="140"/>
      <c r="J552" s="140"/>
      <c r="K552" s="140"/>
      <c r="L552" s="140"/>
      <c r="M552" s="140"/>
      <c r="N552" s="140"/>
      <c r="O552" s="140"/>
      <c r="P552" s="140"/>
      <c r="Q552" s="140"/>
      <c r="R552" s="140" t="s">
        <v>127</v>
      </c>
      <c r="S552" s="140">
        <v>2</v>
      </c>
      <c r="T552" s="140"/>
      <c r="U552" s="140"/>
      <c r="V552" s="140"/>
      <c r="W552" s="140"/>
      <c r="X552" s="140"/>
      <c r="Y552" s="140"/>
      <c r="Z552" s="140"/>
      <c r="AA552" s="140"/>
      <c r="AB552" s="140"/>
      <c r="AC552" s="140"/>
      <c r="AD552" s="140"/>
      <c r="AE552" s="140"/>
      <c r="AF552" s="140"/>
      <c r="AG552" s="140"/>
      <c r="AH552" s="140"/>
      <c r="AI552" s="140"/>
      <c r="AJ552" s="140"/>
      <c r="AK552" s="140"/>
      <c r="AL552" s="140"/>
      <c r="AM552" s="140"/>
      <c r="AN552" s="140"/>
      <c r="AO552" s="140"/>
      <c r="AP552" s="140"/>
      <c r="AQ552" s="140"/>
      <c r="AR552" s="140"/>
      <c r="AS552" s="140"/>
      <c r="AT552" s="140"/>
      <c r="AU552" s="140"/>
    </row>
    <row r="553" spans="1:47" outlineLevel="1">
      <c r="A553" s="141"/>
      <c r="B553" s="143"/>
      <c r="C553" s="161" t="s">
        <v>654</v>
      </c>
      <c r="D553" s="185"/>
      <c r="E553" s="175"/>
      <c r="F553" s="196"/>
      <c r="G553" s="145"/>
      <c r="H553" s="169">
        <v>0</v>
      </c>
      <c r="I553" s="140"/>
      <c r="J553" s="140"/>
      <c r="K553" s="140"/>
      <c r="L553" s="140"/>
      <c r="M553" s="140"/>
      <c r="N553" s="140"/>
      <c r="O553" s="140"/>
      <c r="P553" s="140"/>
      <c r="Q553" s="140"/>
      <c r="R553" s="140" t="s">
        <v>127</v>
      </c>
      <c r="S553" s="140">
        <v>0</v>
      </c>
      <c r="T553" s="140"/>
      <c r="U553" s="140"/>
      <c r="V553" s="140"/>
      <c r="W553" s="140"/>
      <c r="X553" s="140"/>
      <c r="Y553" s="140"/>
      <c r="Z553" s="140"/>
      <c r="AA553" s="140"/>
      <c r="AB553" s="140"/>
      <c r="AC553" s="140"/>
      <c r="AD553" s="140"/>
      <c r="AE553" s="140"/>
      <c r="AF553" s="140"/>
      <c r="AG553" s="140"/>
      <c r="AH553" s="140"/>
      <c r="AI553" s="140"/>
      <c r="AJ553" s="140"/>
      <c r="AK553" s="140"/>
      <c r="AL553" s="140"/>
      <c r="AM553" s="140"/>
      <c r="AN553" s="140"/>
      <c r="AO553" s="140"/>
      <c r="AP553" s="140"/>
      <c r="AQ553" s="140"/>
      <c r="AR553" s="140"/>
      <c r="AS553" s="140"/>
      <c r="AT553" s="140"/>
      <c r="AU553" s="140"/>
    </row>
    <row r="554" spans="1:47" outlineLevel="1">
      <c r="A554" s="141"/>
      <c r="B554" s="143"/>
      <c r="C554" s="159" t="s">
        <v>655</v>
      </c>
      <c r="D554" s="183"/>
      <c r="E554" s="174">
        <v>70.1982</v>
      </c>
      <c r="F554" s="196"/>
      <c r="G554" s="145"/>
      <c r="H554" s="169">
        <v>0</v>
      </c>
      <c r="I554" s="140"/>
      <c r="J554" s="140"/>
      <c r="K554" s="140"/>
      <c r="L554" s="140"/>
      <c r="M554" s="140"/>
      <c r="N554" s="140"/>
      <c r="O554" s="140"/>
      <c r="P554" s="140"/>
      <c r="Q554" s="140"/>
      <c r="R554" s="140" t="s">
        <v>127</v>
      </c>
      <c r="S554" s="140">
        <v>0</v>
      </c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ht="22.5" outlineLevel="1">
      <c r="A555" s="141">
        <v>150</v>
      </c>
      <c r="B555" s="143" t="s">
        <v>656</v>
      </c>
      <c r="C555" s="158" t="s">
        <v>657</v>
      </c>
      <c r="D555" s="182" t="s">
        <v>167</v>
      </c>
      <c r="E555" s="145">
        <v>1147.3982000000001</v>
      </c>
      <c r="F555" s="196"/>
      <c r="G555" s="145">
        <f>ROUND(E555*F555,2)</f>
        <v>0</v>
      </c>
      <c r="H555" s="169" t="s">
        <v>1466</v>
      </c>
      <c r="I555" s="140"/>
      <c r="J555" s="140"/>
      <c r="K555" s="140"/>
      <c r="L555" s="140"/>
      <c r="M555" s="140"/>
      <c r="N555" s="140"/>
      <c r="O555" s="140"/>
      <c r="P555" s="140"/>
      <c r="Q555" s="140"/>
      <c r="R555" s="140" t="s">
        <v>125</v>
      </c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outlineLevel="1">
      <c r="A556" s="141"/>
      <c r="B556" s="143"/>
      <c r="C556" s="159" t="s">
        <v>580</v>
      </c>
      <c r="D556" s="183"/>
      <c r="E556" s="174"/>
      <c r="F556" s="196"/>
      <c r="G556" s="145"/>
      <c r="H556" s="169">
        <v>0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127</v>
      </c>
      <c r="S556" s="140">
        <v>0</v>
      </c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outlineLevel="1">
      <c r="A557" s="141"/>
      <c r="B557" s="143"/>
      <c r="C557" s="159" t="s">
        <v>630</v>
      </c>
      <c r="D557" s="183"/>
      <c r="E557" s="174">
        <v>965</v>
      </c>
      <c r="F557" s="196"/>
      <c r="G557" s="145"/>
      <c r="H557" s="169">
        <v>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127</v>
      </c>
      <c r="S557" s="140">
        <v>0</v>
      </c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outlineLevel="1">
      <c r="A558" s="141"/>
      <c r="B558" s="143"/>
      <c r="C558" s="159" t="s">
        <v>631</v>
      </c>
      <c r="D558" s="183"/>
      <c r="E558" s="174">
        <v>112.2</v>
      </c>
      <c r="F558" s="196"/>
      <c r="G558" s="145"/>
      <c r="H558" s="169">
        <v>0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127</v>
      </c>
      <c r="S558" s="140">
        <v>0</v>
      </c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645</v>
      </c>
      <c r="D559" s="183"/>
      <c r="E559" s="174"/>
      <c r="F559" s="196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127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61" t="s">
        <v>646</v>
      </c>
      <c r="D560" s="185"/>
      <c r="E560" s="175"/>
      <c r="F560" s="196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127</v>
      </c>
      <c r="S560" s="140">
        <v>2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62" t="s">
        <v>647</v>
      </c>
      <c r="D561" s="185"/>
      <c r="E561" s="175"/>
      <c r="F561" s="196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127</v>
      </c>
      <c r="S561" s="140">
        <v>2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62" t="s">
        <v>648</v>
      </c>
      <c r="D562" s="185"/>
      <c r="E562" s="175">
        <v>58.8</v>
      </c>
      <c r="F562" s="196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127</v>
      </c>
      <c r="S562" s="140">
        <v>2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62" t="s">
        <v>649</v>
      </c>
      <c r="D563" s="185"/>
      <c r="E563" s="175">
        <v>46.22</v>
      </c>
      <c r="F563" s="196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127</v>
      </c>
      <c r="S563" s="140">
        <v>2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62" t="s">
        <v>650</v>
      </c>
      <c r="D564" s="185"/>
      <c r="E564" s="175">
        <v>83</v>
      </c>
      <c r="F564" s="196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127</v>
      </c>
      <c r="S564" s="140">
        <v>2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/>
      <c r="B565" s="143"/>
      <c r="C565" s="162" t="s">
        <v>651</v>
      </c>
      <c r="D565" s="185"/>
      <c r="E565" s="175"/>
      <c r="F565" s="196"/>
      <c r="G565" s="145"/>
      <c r="H565" s="169">
        <v>0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127</v>
      </c>
      <c r="S565" s="140">
        <v>2</v>
      </c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/>
      <c r="B566" s="143"/>
      <c r="C566" s="162" t="s">
        <v>652</v>
      </c>
      <c r="D566" s="185"/>
      <c r="E566" s="175">
        <v>129.41999999999999</v>
      </c>
      <c r="F566" s="196"/>
      <c r="G566" s="145"/>
      <c r="H566" s="169">
        <v>0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127</v>
      </c>
      <c r="S566" s="140">
        <v>2</v>
      </c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62" t="s">
        <v>653</v>
      </c>
      <c r="D567" s="185"/>
      <c r="E567" s="175">
        <v>72.55</v>
      </c>
      <c r="F567" s="196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127</v>
      </c>
      <c r="S567" s="140">
        <v>2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61" t="s">
        <v>654</v>
      </c>
      <c r="D568" s="185"/>
      <c r="E568" s="175"/>
      <c r="F568" s="196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127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655</v>
      </c>
      <c r="D569" s="183"/>
      <c r="E569" s="174">
        <v>70.1982</v>
      </c>
      <c r="F569" s="196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127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>
        <v>151</v>
      </c>
      <c r="B570" s="143" t="s">
        <v>658</v>
      </c>
      <c r="C570" s="158" t="s">
        <v>659</v>
      </c>
      <c r="D570" s="182" t="s">
        <v>167</v>
      </c>
      <c r="E570" s="145">
        <v>1147.3982000000001</v>
      </c>
      <c r="F570" s="196"/>
      <c r="G570" s="145">
        <f>ROUND(E570*F570,2)</f>
        <v>0</v>
      </c>
      <c r="H570" s="169" t="s">
        <v>1466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125</v>
      </c>
      <c r="S570" s="140"/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580</v>
      </c>
      <c r="D571" s="183"/>
      <c r="E571" s="174"/>
      <c r="F571" s="196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127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630</v>
      </c>
      <c r="D572" s="183"/>
      <c r="E572" s="174">
        <v>965</v>
      </c>
      <c r="F572" s="196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127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631</v>
      </c>
      <c r="D573" s="183"/>
      <c r="E573" s="174">
        <v>112.2</v>
      </c>
      <c r="F573" s="196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127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645</v>
      </c>
      <c r="D574" s="183"/>
      <c r="E574" s="174"/>
      <c r="F574" s="196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127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/>
      <c r="B575" s="143"/>
      <c r="C575" s="161" t="s">
        <v>646</v>
      </c>
      <c r="D575" s="185"/>
      <c r="E575" s="175"/>
      <c r="F575" s="196"/>
      <c r="G575" s="145"/>
      <c r="H575" s="169">
        <v>0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127</v>
      </c>
      <c r="S575" s="140">
        <v>2</v>
      </c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/>
      <c r="B576" s="143"/>
      <c r="C576" s="162" t="s">
        <v>647</v>
      </c>
      <c r="D576" s="185"/>
      <c r="E576" s="175"/>
      <c r="F576" s="196"/>
      <c r="G576" s="145"/>
      <c r="H576" s="169">
        <v>0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127</v>
      </c>
      <c r="S576" s="140">
        <v>2</v>
      </c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62" t="s">
        <v>648</v>
      </c>
      <c r="D577" s="185"/>
      <c r="E577" s="175">
        <v>58.8</v>
      </c>
      <c r="F577" s="196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127</v>
      </c>
      <c r="S577" s="140">
        <v>2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62" t="s">
        <v>649</v>
      </c>
      <c r="D578" s="185"/>
      <c r="E578" s="175">
        <v>46.22</v>
      </c>
      <c r="F578" s="196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127</v>
      </c>
      <c r="S578" s="140">
        <v>2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62" t="s">
        <v>650</v>
      </c>
      <c r="D579" s="185"/>
      <c r="E579" s="175">
        <v>83</v>
      </c>
      <c r="F579" s="196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127</v>
      </c>
      <c r="S579" s="140">
        <v>2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62" t="s">
        <v>651</v>
      </c>
      <c r="D580" s="185"/>
      <c r="E580" s="175"/>
      <c r="F580" s="196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127</v>
      </c>
      <c r="S580" s="140">
        <v>2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62" t="s">
        <v>652</v>
      </c>
      <c r="D581" s="185"/>
      <c r="E581" s="175">
        <v>129.41999999999999</v>
      </c>
      <c r="F581" s="196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127</v>
      </c>
      <c r="S581" s="140">
        <v>2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62" t="s">
        <v>653</v>
      </c>
      <c r="D582" s="185"/>
      <c r="E582" s="175">
        <v>72.55</v>
      </c>
      <c r="F582" s="196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127</v>
      </c>
      <c r="S582" s="140">
        <v>2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61" t="s">
        <v>654</v>
      </c>
      <c r="D583" s="185"/>
      <c r="E583" s="175"/>
      <c r="F583" s="196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127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655</v>
      </c>
      <c r="D584" s="183"/>
      <c r="E584" s="174">
        <v>70.1982</v>
      </c>
      <c r="F584" s="196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127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ht="22.5" outlineLevel="1">
      <c r="A585" s="141">
        <v>152</v>
      </c>
      <c r="B585" s="143" t="s">
        <v>660</v>
      </c>
      <c r="C585" s="158" t="s">
        <v>661</v>
      </c>
      <c r="D585" s="182" t="s">
        <v>167</v>
      </c>
      <c r="E585" s="145">
        <v>1147.3982000000001</v>
      </c>
      <c r="F585" s="196"/>
      <c r="G585" s="145">
        <f>ROUND(E585*F585,2)</f>
        <v>0</v>
      </c>
      <c r="H585" s="169" t="s">
        <v>1466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125</v>
      </c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/>
      <c r="B586" s="143"/>
      <c r="C586" s="159" t="s">
        <v>580</v>
      </c>
      <c r="D586" s="183"/>
      <c r="E586" s="174"/>
      <c r="F586" s="196"/>
      <c r="G586" s="145"/>
      <c r="H586" s="169">
        <v>0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127</v>
      </c>
      <c r="S586" s="140">
        <v>0</v>
      </c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630</v>
      </c>
      <c r="D587" s="183"/>
      <c r="E587" s="174">
        <v>965</v>
      </c>
      <c r="F587" s="196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127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631</v>
      </c>
      <c r="D588" s="183"/>
      <c r="E588" s="174">
        <v>112.2</v>
      </c>
      <c r="F588" s="196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127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645</v>
      </c>
      <c r="D589" s="183"/>
      <c r="E589" s="174"/>
      <c r="F589" s="196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127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61" t="s">
        <v>646</v>
      </c>
      <c r="D590" s="185"/>
      <c r="E590" s="175"/>
      <c r="F590" s="196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127</v>
      </c>
      <c r="S590" s="140">
        <v>2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62" t="s">
        <v>647</v>
      </c>
      <c r="D591" s="185"/>
      <c r="E591" s="175"/>
      <c r="F591" s="196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127</v>
      </c>
      <c r="S591" s="140">
        <v>2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/>
      <c r="B592" s="143"/>
      <c r="C592" s="162" t="s">
        <v>648</v>
      </c>
      <c r="D592" s="185"/>
      <c r="E592" s="175">
        <v>58.8</v>
      </c>
      <c r="F592" s="196"/>
      <c r="G592" s="145"/>
      <c r="H592" s="169">
        <v>0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127</v>
      </c>
      <c r="S592" s="140">
        <v>2</v>
      </c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/>
      <c r="B593" s="143"/>
      <c r="C593" s="162" t="s">
        <v>649</v>
      </c>
      <c r="D593" s="185"/>
      <c r="E593" s="175">
        <v>46.22</v>
      </c>
      <c r="F593" s="196"/>
      <c r="G593" s="145"/>
      <c r="H593" s="169">
        <v>0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127</v>
      </c>
      <c r="S593" s="140">
        <v>2</v>
      </c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62" t="s">
        <v>650</v>
      </c>
      <c r="D594" s="185"/>
      <c r="E594" s="175">
        <v>83</v>
      </c>
      <c r="F594" s="196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127</v>
      </c>
      <c r="S594" s="140">
        <v>2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62" t="s">
        <v>651</v>
      </c>
      <c r="D595" s="185"/>
      <c r="E595" s="175"/>
      <c r="F595" s="196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127</v>
      </c>
      <c r="S595" s="140">
        <v>2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62" t="s">
        <v>652</v>
      </c>
      <c r="D596" s="185"/>
      <c r="E596" s="175">
        <v>129.41999999999999</v>
      </c>
      <c r="F596" s="196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127</v>
      </c>
      <c r="S596" s="140">
        <v>2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62" t="s">
        <v>653</v>
      </c>
      <c r="D597" s="185"/>
      <c r="E597" s="175">
        <v>72.55</v>
      </c>
      <c r="F597" s="196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127</v>
      </c>
      <c r="S597" s="140">
        <v>2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61" t="s">
        <v>654</v>
      </c>
      <c r="D598" s="185"/>
      <c r="E598" s="175"/>
      <c r="F598" s="196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127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/>
      <c r="B599" s="143"/>
      <c r="C599" s="159" t="s">
        <v>655</v>
      </c>
      <c r="D599" s="183"/>
      <c r="E599" s="174">
        <v>70.1982</v>
      </c>
      <c r="F599" s="196"/>
      <c r="G599" s="145"/>
      <c r="H599" s="169">
        <v>0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127</v>
      </c>
      <c r="S599" s="140">
        <v>0</v>
      </c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ht="22.5" outlineLevel="1">
      <c r="A600" s="141">
        <v>153</v>
      </c>
      <c r="B600" s="143" t="s">
        <v>611</v>
      </c>
      <c r="C600" s="158" t="s">
        <v>608</v>
      </c>
      <c r="D600" s="182" t="s">
        <v>228</v>
      </c>
      <c r="E600" s="145">
        <v>389.99</v>
      </c>
      <c r="F600" s="196"/>
      <c r="G600" s="145">
        <f>ROUND(E600*F600,2)</f>
        <v>0</v>
      </c>
      <c r="H600" s="169" t="s">
        <v>1467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235</v>
      </c>
      <c r="S600" s="140"/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248</v>
      </c>
      <c r="D601" s="183"/>
      <c r="E601" s="174"/>
      <c r="F601" s="196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127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249</v>
      </c>
      <c r="D602" s="183"/>
      <c r="E602" s="174"/>
      <c r="F602" s="196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127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602</v>
      </c>
      <c r="D603" s="183"/>
      <c r="E603" s="174">
        <v>58.8</v>
      </c>
      <c r="F603" s="196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127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603</v>
      </c>
      <c r="D604" s="183"/>
      <c r="E604" s="174">
        <v>46.22</v>
      </c>
      <c r="F604" s="196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127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604</v>
      </c>
      <c r="D605" s="183"/>
      <c r="E605" s="174">
        <v>83</v>
      </c>
      <c r="F605" s="196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127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/>
      <c r="B606" s="143"/>
      <c r="C606" s="159" t="s">
        <v>254</v>
      </c>
      <c r="D606" s="183"/>
      <c r="E606" s="174"/>
      <c r="F606" s="196"/>
      <c r="G606" s="145"/>
      <c r="H606" s="169">
        <v>0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127</v>
      </c>
      <c r="S606" s="140">
        <v>0</v>
      </c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/>
      <c r="B607" s="143"/>
      <c r="C607" s="159" t="s">
        <v>605</v>
      </c>
      <c r="D607" s="183"/>
      <c r="E607" s="174">
        <v>129.41999999999999</v>
      </c>
      <c r="F607" s="196"/>
      <c r="G607" s="145"/>
      <c r="H607" s="169">
        <v>0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127</v>
      </c>
      <c r="S607" s="140">
        <v>0</v>
      </c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606</v>
      </c>
      <c r="D608" s="183"/>
      <c r="E608" s="174">
        <v>72.55</v>
      </c>
      <c r="F608" s="196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127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ht="22.5" outlineLevel="1">
      <c r="A609" s="141">
        <v>154</v>
      </c>
      <c r="B609" s="143" t="s">
        <v>662</v>
      </c>
      <c r="C609" s="158" t="s">
        <v>663</v>
      </c>
      <c r="D609" s="182" t="s">
        <v>124</v>
      </c>
      <c r="E609" s="145">
        <v>0.5</v>
      </c>
      <c r="F609" s="196"/>
      <c r="G609" s="145">
        <f>ROUND(E609*F609,2)</f>
        <v>0</v>
      </c>
      <c r="H609" s="169" t="s">
        <v>1467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235</v>
      </c>
      <c r="S609" s="140"/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1544</v>
      </c>
      <c r="D610" s="183"/>
      <c r="E610" s="174">
        <v>0.5</v>
      </c>
      <c r="F610" s="196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127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>
      <c r="A611" s="142" t="s">
        <v>122</v>
      </c>
      <c r="B611" s="144" t="s">
        <v>62</v>
      </c>
      <c r="C611" s="160" t="s">
        <v>63</v>
      </c>
      <c r="D611" s="184"/>
      <c r="E611" s="146"/>
      <c r="F611" s="197"/>
      <c r="G611" s="146">
        <f>SUMIF(R612:R654,"&lt;&gt;NOR",G612:G654)</f>
        <v>0</v>
      </c>
      <c r="H611" s="170"/>
      <c r="I611" s="140"/>
      <c r="R611" t="s">
        <v>123</v>
      </c>
    </row>
    <row r="612" spans="1:47" ht="22.5" outlineLevel="1">
      <c r="A612" s="141">
        <v>155</v>
      </c>
      <c r="B612" s="143" t="s">
        <v>664</v>
      </c>
      <c r="C612" s="158" t="s">
        <v>665</v>
      </c>
      <c r="D612" s="182" t="s">
        <v>167</v>
      </c>
      <c r="E612" s="145">
        <v>536</v>
      </c>
      <c r="F612" s="196"/>
      <c r="G612" s="145">
        <f>ROUND(E612*F612,2)</f>
        <v>0</v>
      </c>
      <c r="H612" s="169" t="s">
        <v>1466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125</v>
      </c>
      <c r="S612" s="140"/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/>
      <c r="B613" s="143"/>
      <c r="C613" s="159" t="s">
        <v>666</v>
      </c>
      <c r="D613" s="183"/>
      <c r="E613" s="174"/>
      <c r="F613" s="196"/>
      <c r="G613" s="145"/>
      <c r="H613" s="169">
        <v>0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127</v>
      </c>
      <c r="S613" s="140">
        <v>0</v>
      </c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outlineLevel="1">
      <c r="A614" s="141"/>
      <c r="B614" s="143"/>
      <c r="C614" s="159" t="s">
        <v>667</v>
      </c>
      <c r="D614" s="183"/>
      <c r="E614" s="174">
        <v>446</v>
      </c>
      <c r="F614" s="196"/>
      <c r="G614" s="145"/>
      <c r="H614" s="169">
        <v>0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127</v>
      </c>
      <c r="S614" s="140">
        <v>0</v>
      </c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outlineLevel="1">
      <c r="A615" s="141"/>
      <c r="B615" s="143"/>
      <c r="C615" s="159" t="s">
        <v>668</v>
      </c>
      <c r="D615" s="183"/>
      <c r="E615" s="174">
        <v>90</v>
      </c>
      <c r="F615" s="196"/>
      <c r="G615" s="145"/>
      <c r="H615" s="169">
        <v>0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127</v>
      </c>
      <c r="S615" s="140">
        <v>0</v>
      </c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ht="22.5" outlineLevel="1">
      <c r="A616" s="141">
        <v>156</v>
      </c>
      <c r="B616" s="143" t="s">
        <v>669</v>
      </c>
      <c r="C616" s="158" t="s">
        <v>670</v>
      </c>
      <c r="D616" s="182" t="s">
        <v>167</v>
      </c>
      <c r="E616" s="145">
        <v>632</v>
      </c>
      <c r="F616" s="196"/>
      <c r="G616" s="145">
        <f>ROUND(E616*F616,2)</f>
        <v>0</v>
      </c>
      <c r="H616" s="169" t="s">
        <v>1467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125</v>
      </c>
      <c r="S616" s="140"/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outlineLevel="1">
      <c r="A617" s="141"/>
      <c r="B617" s="143"/>
      <c r="C617" s="159" t="s">
        <v>666</v>
      </c>
      <c r="D617" s="183"/>
      <c r="E617" s="174"/>
      <c r="F617" s="196"/>
      <c r="G617" s="145"/>
      <c r="H617" s="169">
        <v>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127</v>
      </c>
      <c r="S617" s="140">
        <v>0</v>
      </c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outlineLevel="1">
      <c r="A618" s="141"/>
      <c r="B618" s="143"/>
      <c r="C618" s="159" t="s">
        <v>671</v>
      </c>
      <c r="D618" s="183"/>
      <c r="E618" s="174">
        <v>199</v>
      </c>
      <c r="F618" s="196"/>
      <c r="G618" s="145"/>
      <c r="H618" s="169">
        <v>0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127</v>
      </c>
      <c r="S618" s="140">
        <v>0</v>
      </c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/>
      <c r="B619" s="143"/>
      <c r="C619" s="159" t="s">
        <v>672</v>
      </c>
      <c r="D619" s="183"/>
      <c r="E619" s="174">
        <v>43</v>
      </c>
      <c r="F619" s="196"/>
      <c r="G619" s="145"/>
      <c r="H619" s="169">
        <v>0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127</v>
      </c>
      <c r="S619" s="140">
        <v>0</v>
      </c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/>
      <c r="B620" s="143"/>
      <c r="C620" s="159" t="s">
        <v>673</v>
      </c>
      <c r="D620" s="183"/>
      <c r="E620" s="174">
        <v>96</v>
      </c>
      <c r="F620" s="196"/>
      <c r="G620" s="145"/>
      <c r="H620" s="169">
        <v>0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127</v>
      </c>
      <c r="S620" s="140">
        <v>0</v>
      </c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674</v>
      </c>
      <c r="D621" s="183"/>
      <c r="E621" s="174">
        <v>22</v>
      </c>
      <c r="F621" s="196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127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/>
      <c r="B622" s="143"/>
      <c r="C622" s="159" t="s">
        <v>675</v>
      </c>
      <c r="D622" s="183"/>
      <c r="E622" s="174">
        <v>52</v>
      </c>
      <c r="F622" s="196"/>
      <c r="G622" s="145"/>
      <c r="H622" s="169">
        <v>0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127</v>
      </c>
      <c r="S622" s="140">
        <v>0</v>
      </c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/>
      <c r="B623" s="143"/>
      <c r="C623" s="159" t="s">
        <v>676</v>
      </c>
      <c r="D623" s="183"/>
      <c r="E623" s="174">
        <v>92</v>
      </c>
      <c r="F623" s="196"/>
      <c r="G623" s="145"/>
      <c r="H623" s="169">
        <v>0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127</v>
      </c>
      <c r="S623" s="140">
        <v>0</v>
      </c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677</v>
      </c>
      <c r="D624" s="183"/>
      <c r="E624" s="174">
        <v>128</v>
      </c>
      <c r="F624" s="196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127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>
        <v>157</v>
      </c>
      <c r="B625" s="143" t="s">
        <v>678</v>
      </c>
      <c r="C625" s="158" t="s">
        <v>679</v>
      </c>
      <c r="D625" s="182" t="s">
        <v>167</v>
      </c>
      <c r="E625" s="145">
        <v>1168</v>
      </c>
      <c r="F625" s="196"/>
      <c r="G625" s="145">
        <f>ROUND(E625*F625,2)</f>
        <v>0</v>
      </c>
      <c r="H625" s="169" t="s">
        <v>1466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125</v>
      </c>
      <c r="S625" s="140"/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/>
      <c r="B626" s="143"/>
      <c r="C626" s="159" t="s">
        <v>666</v>
      </c>
      <c r="D626" s="183"/>
      <c r="E626" s="174"/>
      <c r="F626" s="196"/>
      <c r="G626" s="145"/>
      <c r="H626" s="169">
        <v>0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127</v>
      </c>
      <c r="S626" s="140">
        <v>0</v>
      </c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671</v>
      </c>
      <c r="D627" s="183"/>
      <c r="E627" s="174">
        <v>199</v>
      </c>
      <c r="F627" s="196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127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672</v>
      </c>
      <c r="D628" s="183"/>
      <c r="E628" s="174">
        <v>43</v>
      </c>
      <c r="F628" s="196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127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outlineLevel="1">
      <c r="A629" s="141"/>
      <c r="B629" s="143"/>
      <c r="C629" s="159" t="s">
        <v>673</v>
      </c>
      <c r="D629" s="183"/>
      <c r="E629" s="174">
        <v>96</v>
      </c>
      <c r="F629" s="196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127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outlineLevel="1">
      <c r="A630" s="141"/>
      <c r="B630" s="143"/>
      <c r="C630" s="159" t="s">
        <v>674</v>
      </c>
      <c r="D630" s="183"/>
      <c r="E630" s="174">
        <v>22</v>
      </c>
      <c r="F630" s="196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127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/>
      <c r="B631" s="143"/>
      <c r="C631" s="159" t="s">
        <v>675</v>
      </c>
      <c r="D631" s="183"/>
      <c r="E631" s="174">
        <v>52</v>
      </c>
      <c r="F631" s="196"/>
      <c r="G631" s="145"/>
      <c r="H631" s="169">
        <v>0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127</v>
      </c>
      <c r="S631" s="140">
        <v>0</v>
      </c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/>
      <c r="B632" s="143"/>
      <c r="C632" s="159" t="s">
        <v>667</v>
      </c>
      <c r="D632" s="183"/>
      <c r="E632" s="174">
        <v>446</v>
      </c>
      <c r="F632" s="196"/>
      <c r="G632" s="145"/>
      <c r="H632" s="169">
        <v>0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127</v>
      </c>
      <c r="S632" s="140">
        <v>0</v>
      </c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668</v>
      </c>
      <c r="D633" s="183"/>
      <c r="E633" s="174">
        <v>90</v>
      </c>
      <c r="F633" s="196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127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676</v>
      </c>
      <c r="D634" s="183"/>
      <c r="E634" s="174">
        <v>92</v>
      </c>
      <c r="F634" s="196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127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outlineLevel="1">
      <c r="A635" s="141"/>
      <c r="B635" s="143"/>
      <c r="C635" s="159" t="s">
        <v>677</v>
      </c>
      <c r="D635" s="183"/>
      <c r="E635" s="174">
        <v>128</v>
      </c>
      <c r="F635" s="196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127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outlineLevel="1">
      <c r="A636" s="141">
        <v>158</v>
      </c>
      <c r="B636" s="143" t="s">
        <v>1537</v>
      </c>
      <c r="C636" s="158" t="s">
        <v>1538</v>
      </c>
      <c r="D636" s="182" t="s">
        <v>167</v>
      </c>
      <c r="E636" s="196">
        <v>529</v>
      </c>
      <c r="F636" s="196"/>
      <c r="G636" s="196">
        <f>ROUND(E636*F636,2)</f>
        <v>0</v>
      </c>
      <c r="H636" s="169" t="s">
        <v>1466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/>
      <c r="S636" s="140"/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/>
      <c r="B637" s="143"/>
      <c r="C637" s="159" t="s">
        <v>666</v>
      </c>
      <c r="D637" s="183"/>
      <c r="E637" s="174"/>
      <c r="F637" s="196"/>
      <c r="G637" s="196"/>
      <c r="H637" s="169"/>
      <c r="I637" s="140"/>
      <c r="J637" s="140"/>
      <c r="K637" s="140"/>
      <c r="L637" s="140"/>
      <c r="M637" s="140"/>
      <c r="N637" s="140"/>
      <c r="O637" s="140"/>
      <c r="P637" s="140"/>
      <c r="Q637" s="140"/>
      <c r="R637" s="140"/>
      <c r="S637" s="140"/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/>
      <c r="B638" s="143"/>
      <c r="C638" s="159" t="s">
        <v>671</v>
      </c>
      <c r="D638" s="183"/>
      <c r="E638" s="174">
        <v>199</v>
      </c>
      <c r="F638" s="196"/>
      <c r="G638" s="196"/>
      <c r="H638" s="169"/>
      <c r="I638" s="140"/>
      <c r="J638" s="140"/>
      <c r="K638" s="140"/>
      <c r="L638" s="140"/>
      <c r="M638" s="140"/>
      <c r="N638" s="140"/>
      <c r="O638" s="140"/>
      <c r="P638" s="140"/>
      <c r="Q638" s="140"/>
      <c r="R638" s="140"/>
      <c r="S638" s="140"/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673</v>
      </c>
      <c r="D639" s="183"/>
      <c r="E639" s="174">
        <v>96</v>
      </c>
      <c r="F639" s="196"/>
      <c r="G639" s="196"/>
      <c r="H639" s="169"/>
      <c r="I639" s="140"/>
      <c r="J639" s="140"/>
      <c r="K639" s="140"/>
      <c r="L639" s="140"/>
      <c r="M639" s="140"/>
      <c r="N639" s="140"/>
      <c r="O639" s="140"/>
      <c r="P639" s="140"/>
      <c r="Q639" s="140"/>
      <c r="R639" s="140"/>
      <c r="S639" s="140"/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675</v>
      </c>
      <c r="D640" s="183"/>
      <c r="E640" s="174">
        <v>52</v>
      </c>
      <c r="F640" s="196"/>
      <c r="G640" s="196"/>
      <c r="H640" s="169"/>
      <c r="I640" s="140"/>
      <c r="J640" s="140"/>
      <c r="K640" s="140"/>
      <c r="L640" s="140"/>
      <c r="M640" s="140"/>
      <c r="N640" s="140"/>
      <c r="O640" s="140"/>
      <c r="P640" s="140"/>
      <c r="Q640" s="140"/>
      <c r="R640" s="140"/>
      <c r="S640" s="140"/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outlineLevel="1">
      <c r="A641" s="141"/>
      <c r="B641" s="143"/>
      <c r="C641" s="159" t="s">
        <v>668</v>
      </c>
      <c r="D641" s="183"/>
      <c r="E641" s="174">
        <v>90</v>
      </c>
      <c r="F641" s="196"/>
      <c r="G641" s="196"/>
      <c r="H641" s="169"/>
      <c r="I641" s="140"/>
      <c r="J641" s="140"/>
      <c r="K641" s="140"/>
      <c r="L641" s="140"/>
      <c r="M641" s="140"/>
      <c r="N641" s="140"/>
      <c r="O641" s="140"/>
      <c r="P641" s="140"/>
      <c r="Q641" s="140"/>
      <c r="R641" s="140"/>
      <c r="S641" s="140"/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outlineLevel="1">
      <c r="A642" s="141"/>
      <c r="B642" s="143"/>
      <c r="C642" s="159" t="s">
        <v>676</v>
      </c>
      <c r="D642" s="183"/>
      <c r="E642" s="174">
        <v>92</v>
      </c>
      <c r="F642" s="196"/>
      <c r="G642" s="196"/>
      <c r="H642" s="169"/>
      <c r="I642" s="140"/>
      <c r="J642" s="140"/>
      <c r="K642" s="140"/>
      <c r="L642" s="140"/>
      <c r="M642" s="140"/>
      <c r="N642" s="140"/>
      <c r="O642" s="140"/>
      <c r="P642" s="140"/>
      <c r="Q642" s="140"/>
      <c r="R642" s="140"/>
      <c r="S642" s="140"/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>
        <v>159</v>
      </c>
      <c r="B643" s="143" t="s">
        <v>680</v>
      </c>
      <c r="C643" s="158" t="s">
        <v>681</v>
      </c>
      <c r="D643" s="182" t="s">
        <v>167</v>
      </c>
      <c r="E643" s="145">
        <v>462</v>
      </c>
      <c r="F643" s="196"/>
      <c r="G643" s="145">
        <f>ROUND(E643*F643,2)</f>
        <v>0</v>
      </c>
      <c r="H643" s="169" t="s">
        <v>1466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125</v>
      </c>
      <c r="S643" s="140"/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/>
      <c r="B644" s="143"/>
      <c r="C644" s="159" t="s">
        <v>666</v>
      </c>
      <c r="D644" s="183"/>
      <c r="E644" s="174"/>
      <c r="F644" s="196"/>
      <c r="G644" s="145"/>
      <c r="H644" s="169">
        <v>0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127</v>
      </c>
      <c r="S644" s="140">
        <v>0</v>
      </c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59" t="s">
        <v>671</v>
      </c>
      <c r="D645" s="183"/>
      <c r="E645" s="174">
        <v>199</v>
      </c>
      <c r="F645" s="196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127</v>
      </c>
      <c r="S645" s="140">
        <v>0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outlineLevel="1">
      <c r="A646" s="141"/>
      <c r="B646" s="143"/>
      <c r="C646" s="159" t="s">
        <v>672</v>
      </c>
      <c r="D646" s="183"/>
      <c r="E646" s="174">
        <v>43</v>
      </c>
      <c r="F646" s="196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127</v>
      </c>
      <c r="S646" s="140">
        <v>0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outlineLevel="1">
      <c r="A647" s="141"/>
      <c r="B647" s="143"/>
      <c r="C647" s="159" t="s">
        <v>676</v>
      </c>
      <c r="D647" s="183"/>
      <c r="E647" s="174">
        <v>92</v>
      </c>
      <c r="F647" s="196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127</v>
      </c>
      <c r="S647" s="140">
        <v>0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59" t="s">
        <v>677</v>
      </c>
      <c r="D648" s="183"/>
      <c r="E648" s="174">
        <v>128</v>
      </c>
      <c r="F648" s="196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127</v>
      </c>
      <c r="S648" s="140">
        <v>0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>
        <v>160</v>
      </c>
      <c r="B649" s="143" t="s">
        <v>682</v>
      </c>
      <c r="C649" s="158" t="s">
        <v>683</v>
      </c>
      <c r="D649" s="182" t="s">
        <v>167</v>
      </c>
      <c r="E649" s="145">
        <v>175</v>
      </c>
      <c r="F649" s="196"/>
      <c r="G649" s="145">
        <f>ROUND(E649*F649,2)</f>
        <v>0</v>
      </c>
      <c r="H649" s="169" t="s">
        <v>1466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125</v>
      </c>
      <c r="S649" s="140"/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/>
      <c r="B650" s="143"/>
      <c r="C650" s="159" t="s">
        <v>684</v>
      </c>
      <c r="D650" s="183"/>
      <c r="E650" s="174"/>
      <c r="F650" s="196"/>
      <c r="G650" s="145"/>
      <c r="H650" s="169">
        <v>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127</v>
      </c>
      <c r="S650" s="140">
        <v>0</v>
      </c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outlineLevel="1">
      <c r="A651" s="141"/>
      <c r="B651" s="143"/>
      <c r="C651" s="159" t="s">
        <v>685</v>
      </c>
      <c r="D651" s="183"/>
      <c r="E651" s="174">
        <v>175</v>
      </c>
      <c r="F651" s="196"/>
      <c r="G651" s="145"/>
      <c r="H651" s="169">
        <v>0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127</v>
      </c>
      <c r="S651" s="140">
        <v>0</v>
      </c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outlineLevel="1">
      <c r="A652" s="141">
        <v>161</v>
      </c>
      <c r="B652" s="143" t="s">
        <v>686</v>
      </c>
      <c r="C652" s="158" t="s">
        <v>687</v>
      </c>
      <c r="D652" s="182" t="s">
        <v>167</v>
      </c>
      <c r="E652" s="145">
        <v>192.5</v>
      </c>
      <c r="F652" s="196"/>
      <c r="G652" s="145">
        <f>ROUND(E652*F652,2)</f>
        <v>0</v>
      </c>
      <c r="H652" s="169" t="s">
        <v>1466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235</v>
      </c>
      <c r="S652" s="140"/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outlineLevel="1">
      <c r="A653" s="141"/>
      <c r="B653" s="143"/>
      <c r="C653" s="159" t="s">
        <v>684</v>
      </c>
      <c r="D653" s="183"/>
      <c r="E653" s="174"/>
      <c r="F653" s="196"/>
      <c r="G653" s="145"/>
      <c r="H653" s="169">
        <v>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127</v>
      </c>
      <c r="S653" s="140">
        <v>0</v>
      </c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outlineLevel="1">
      <c r="A654" s="141"/>
      <c r="B654" s="143"/>
      <c r="C654" s="159" t="s">
        <v>688</v>
      </c>
      <c r="D654" s="183"/>
      <c r="E654" s="174">
        <v>192.5</v>
      </c>
      <c r="F654" s="196"/>
      <c r="G654" s="145"/>
      <c r="H654" s="169">
        <v>0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127</v>
      </c>
      <c r="S654" s="140">
        <v>0</v>
      </c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>
      <c r="A655" s="142" t="s">
        <v>122</v>
      </c>
      <c r="B655" s="144" t="s">
        <v>64</v>
      </c>
      <c r="C655" s="160" t="s">
        <v>65</v>
      </c>
      <c r="D655" s="184"/>
      <c r="E655" s="146"/>
      <c r="F655" s="197"/>
      <c r="G655" s="146">
        <f>SUMIF(R656:R661,"&lt;&gt;NOR",G656:G661)</f>
        <v>0</v>
      </c>
      <c r="H655" s="170"/>
      <c r="I655" s="140"/>
      <c r="R655" t="s">
        <v>123</v>
      </c>
    </row>
    <row r="656" spans="1:47" outlineLevel="1">
      <c r="A656" s="141">
        <v>162</v>
      </c>
      <c r="B656" s="143" t="s">
        <v>689</v>
      </c>
      <c r="C656" s="158" t="s">
        <v>690</v>
      </c>
      <c r="D656" s="182" t="s">
        <v>167</v>
      </c>
      <c r="E656" s="145">
        <v>205.2</v>
      </c>
      <c r="F656" s="196"/>
      <c r="G656" s="145">
        <f>ROUND(E656*F656,2)</f>
        <v>0</v>
      </c>
      <c r="H656" s="169" t="s">
        <v>1466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125</v>
      </c>
      <c r="S656" s="140"/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 outlineLevel="1">
      <c r="A657" s="141"/>
      <c r="B657" s="143"/>
      <c r="C657" s="159" t="s">
        <v>691</v>
      </c>
      <c r="D657" s="183"/>
      <c r="E657" s="174">
        <v>205.2</v>
      </c>
      <c r="F657" s="196"/>
      <c r="G657" s="145"/>
      <c r="H657" s="169">
        <v>0</v>
      </c>
      <c r="I657" s="140"/>
      <c r="J657" s="140"/>
      <c r="K657" s="140"/>
      <c r="L657" s="140"/>
      <c r="M657" s="140"/>
      <c r="N657" s="140"/>
      <c r="O657" s="140"/>
      <c r="P657" s="140"/>
      <c r="Q657" s="140"/>
      <c r="R657" s="140" t="s">
        <v>127</v>
      </c>
      <c r="S657" s="140">
        <v>0</v>
      </c>
      <c r="T657" s="140"/>
      <c r="U657" s="140"/>
      <c r="V657" s="140"/>
      <c r="W657" s="140"/>
      <c r="X657" s="140"/>
      <c r="Y657" s="140"/>
      <c r="Z657" s="140"/>
      <c r="AA657" s="140"/>
      <c r="AB657" s="140"/>
      <c r="AC657" s="140"/>
      <c r="AD657" s="140"/>
      <c r="AE657" s="140"/>
      <c r="AF657" s="140"/>
      <c r="AG657" s="140"/>
      <c r="AH657" s="140"/>
      <c r="AI657" s="140"/>
      <c r="AJ657" s="140"/>
      <c r="AK657" s="140"/>
      <c r="AL657" s="140"/>
      <c r="AM657" s="140"/>
      <c r="AN657" s="140"/>
      <c r="AO657" s="140"/>
      <c r="AP657" s="140"/>
      <c r="AQ657" s="140"/>
      <c r="AR657" s="140"/>
      <c r="AS657" s="140"/>
      <c r="AT657" s="140"/>
      <c r="AU657" s="140"/>
    </row>
    <row r="658" spans="1:47" outlineLevel="1">
      <c r="A658" s="141">
        <v>163</v>
      </c>
      <c r="B658" s="143" t="s">
        <v>692</v>
      </c>
      <c r="C658" s="158" t="s">
        <v>693</v>
      </c>
      <c r="D658" s="182" t="s">
        <v>228</v>
      </c>
      <c r="E658" s="145">
        <v>13</v>
      </c>
      <c r="F658" s="196"/>
      <c r="G658" s="145">
        <f>ROUND(E658*F658,2)</f>
        <v>0</v>
      </c>
      <c r="H658" s="169" t="s">
        <v>1466</v>
      </c>
      <c r="I658" s="140"/>
      <c r="J658" s="140"/>
      <c r="K658" s="140"/>
      <c r="L658" s="140"/>
      <c r="M658" s="140"/>
      <c r="N658" s="140"/>
      <c r="O658" s="140"/>
      <c r="P658" s="140"/>
      <c r="Q658" s="140"/>
      <c r="R658" s="140" t="s">
        <v>125</v>
      </c>
      <c r="S658" s="140"/>
      <c r="T658" s="140"/>
      <c r="U658" s="140"/>
      <c r="V658" s="140"/>
      <c r="W658" s="140"/>
      <c r="X658" s="140"/>
      <c r="Y658" s="140"/>
      <c r="Z658" s="140"/>
      <c r="AA658" s="140"/>
      <c r="AB658" s="140"/>
      <c r="AC658" s="140"/>
      <c r="AD658" s="140"/>
      <c r="AE658" s="140"/>
      <c r="AF658" s="140"/>
      <c r="AG658" s="140"/>
      <c r="AH658" s="140"/>
      <c r="AI658" s="140"/>
      <c r="AJ658" s="140"/>
      <c r="AK658" s="140"/>
      <c r="AL658" s="140"/>
      <c r="AM658" s="140"/>
      <c r="AN658" s="140"/>
      <c r="AO658" s="140"/>
      <c r="AP658" s="140"/>
      <c r="AQ658" s="140"/>
      <c r="AR658" s="140"/>
      <c r="AS658" s="140"/>
      <c r="AT658" s="140"/>
      <c r="AU658" s="140"/>
    </row>
    <row r="659" spans="1:47" outlineLevel="1">
      <c r="A659" s="141"/>
      <c r="B659" s="143"/>
      <c r="C659" s="159" t="s">
        <v>694</v>
      </c>
      <c r="D659" s="183"/>
      <c r="E659" s="174">
        <v>13</v>
      </c>
      <c r="F659" s="196"/>
      <c r="G659" s="145"/>
      <c r="H659" s="169">
        <v>0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127</v>
      </c>
      <c r="S659" s="140">
        <v>0</v>
      </c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>
        <v>164</v>
      </c>
      <c r="B660" s="143" t="s">
        <v>695</v>
      </c>
      <c r="C660" s="158" t="s">
        <v>696</v>
      </c>
      <c r="D660" s="182" t="s">
        <v>242</v>
      </c>
      <c r="E660" s="145">
        <v>40.000939393939397</v>
      </c>
      <c r="F660" s="196"/>
      <c r="G660" s="145">
        <f>ROUND(E660*F660,2)</f>
        <v>0</v>
      </c>
      <c r="H660" s="169" t="s">
        <v>1466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235</v>
      </c>
      <c r="S660" s="140"/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697</v>
      </c>
      <c r="D661" s="183"/>
      <c r="E661" s="174">
        <v>40.000939393939397</v>
      </c>
      <c r="F661" s="196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127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>
      <c r="A662" s="142" t="s">
        <v>122</v>
      </c>
      <c r="B662" s="144" t="s">
        <v>66</v>
      </c>
      <c r="C662" s="160" t="s">
        <v>67</v>
      </c>
      <c r="D662" s="184"/>
      <c r="E662" s="146"/>
      <c r="F662" s="197"/>
      <c r="G662" s="146">
        <f>SUMIF(R663:R700,"&lt;&gt;NOR",G663:G700)</f>
        <v>0</v>
      </c>
      <c r="H662" s="170"/>
      <c r="I662" s="140"/>
      <c r="R662" t="s">
        <v>123</v>
      </c>
    </row>
    <row r="663" spans="1:47" ht="22.5" outlineLevel="1">
      <c r="A663" s="141">
        <v>165</v>
      </c>
      <c r="B663" s="143" t="s">
        <v>698</v>
      </c>
      <c r="C663" s="158" t="s">
        <v>699</v>
      </c>
      <c r="D663" s="182" t="s">
        <v>167</v>
      </c>
      <c r="E663" s="145">
        <v>1257.9000000000001</v>
      </c>
      <c r="F663" s="196"/>
      <c r="G663" s="145">
        <f>ROUND(E663*F663,2)</f>
        <v>0</v>
      </c>
      <c r="H663" s="169" t="s">
        <v>1466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125</v>
      </c>
      <c r="S663" s="140"/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ht="22.5" outlineLevel="1">
      <c r="A664" s="141"/>
      <c r="B664" s="143"/>
      <c r="C664" s="159" t="s">
        <v>700</v>
      </c>
      <c r="D664" s="183"/>
      <c r="E664" s="174">
        <v>1257.9000000000001</v>
      </c>
      <c r="F664" s="196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127</v>
      </c>
      <c r="S664" s="140">
        <v>0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>
        <v>166</v>
      </c>
      <c r="B665" s="143" t="s">
        <v>701</v>
      </c>
      <c r="C665" s="158" t="s">
        <v>702</v>
      </c>
      <c r="D665" s="182" t="s">
        <v>124</v>
      </c>
      <c r="E665" s="145">
        <v>182</v>
      </c>
      <c r="F665" s="196"/>
      <c r="G665" s="145">
        <f>ROUND(E665*F665,2)</f>
        <v>0</v>
      </c>
      <c r="H665" s="169" t="s">
        <v>1466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125</v>
      </c>
      <c r="S665" s="140"/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207" t="s">
        <v>703</v>
      </c>
      <c r="D666" s="208"/>
      <c r="E666" s="209">
        <v>182</v>
      </c>
      <c r="F666" s="196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127</v>
      </c>
      <c r="S666" s="140">
        <v>0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>
        <v>167</v>
      </c>
      <c r="B667" s="143" t="s">
        <v>704</v>
      </c>
      <c r="C667" s="203" t="s">
        <v>705</v>
      </c>
      <c r="D667" s="204" t="s">
        <v>124</v>
      </c>
      <c r="E667" s="205">
        <v>546</v>
      </c>
      <c r="F667" s="196"/>
      <c r="G667" s="145">
        <f>ROUND(E667*F667,2)</f>
        <v>0</v>
      </c>
      <c r="H667" s="169" t="s">
        <v>1466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125</v>
      </c>
      <c r="S667" s="140"/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207" t="s">
        <v>1545</v>
      </c>
      <c r="D668" s="208"/>
      <c r="E668" s="209">
        <v>546</v>
      </c>
      <c r="F668" s="196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127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outlineLevel="1">
      <c r="A669" s="141">
        <v>168</v>
      </c>
      <c r="B669" s="143" t="s">
        <v>706</v>
      </c>
      <c r="C669" s="203" t="s">
        <v>707</v>
      </c>
      <c r="D669" s="204" t="s">
        <v>124</v>
      </c>
      <c r="E669" s="205">
        <v>182</v>
      </c>
      <c r="F669" s="196"/>
      <c r="G669" s="145">
        <f>ROUND(E669*F669,2)</f>
        <v>0</v>
      </c>
      <c r="H669" s="169" t="s">
        <v>1466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125</v>
      </c>
      <c r="S669" s="140"/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outlineLevel="1">
      <c r="A670" s="141"/>
      <c r="B670" s="143"/>
      <c r="C670" s="207" t="s">
        <v>703</v>
      </c>
      <c r="D670" s="208"/>
      <c r="E670" s="209">
        <v>182</v>
      </c>
      <c r="F670" s="196"/>
      <c r="G670" s="145"/>
      <c r="H670" s="169">
        <v>0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127</v>
      </c>
      <c r="S670" s="140">
        <v>0</v>
      </c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>
        <v>169</v>
      </c>
      <c r="B671" s="143" t="s">
        <v>708</v>
      </c>
      <c r="C671" s="203" t="s">
        <v>709</v>
      </c>
      <c r="D671" s="204" t="s">
        <v>167</v>
      </c>
      <c r="E671" s="205">
        <v>1114.4000000000001</v>
      </c>
      <c r="F671" s="196"/>
      <c r="G671" s="145">
        <f>ROUND(E671*F671,2)</f>
        <v>0</v>
      </c>
      <c r="H671" s="169" t="s">
        <v>1466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125</v>
      </c>
      <c r="S671" s="140"/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207" t="s">
        <v>710</v>
      </c>
      <c r="D672" s="208"/>
      <c r="E672" s="209">
        <v>579.6</v>
      </c>
      <c r="F672" s="196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127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207" t="s">
        <v>711</v>
      </c>
      <c r="D673" s="208"/>
      <c r="E673" s="209">
        <v>534.79999999999995</v>
      </c>
      <c r="F673" s="196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127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>
        <v>170</v>
      </c>
      <c r="B674" s="143" t="s">
        <v>712</v>
      </c>
      <c r="C674" s="203" t="s">
        <v>713</v>
      </c>
      <c r="D674" s="204" t="s">
        <v>167</v>
      </c>
      <c r="E674" s="205">
        <v>3343.2</v>
      </c>
      <c r="F674" s="196"/>
      <c r="G674" s="145">
        <f>ROUND(E674*F674,2)</f>
        <v>0</v>
      </c>
      <c r="H674" s="169" t="s">
        <v>1466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125</v>
      </c>
      <c r="S674" s="140"/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/>
      <c r="B675" s="143"/>
      <c r="C675" s="211" t="s">
        <v>646</v>
      </c>
      <c r="D675" s="212"/>
      <c r="E675" s="213"/>
      <c r="F675" s="196"/>
      <c r="G675" s="145"/>
      <c r="H675" s="169">
        <v>0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127</v>
      </c>
      <c r="S675" s="140">
        <v>2</v>
      </c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214" t="s">
        <v>714</v>
      </c>
      <c r="D676" s="212"/>
      <c r="E676" s="213">
        <v>579.6</v>
      </c>
      <c r="F676" s="196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127</v>
      </c>
      <c r="S676" s="140">
        <v>2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214" t="s">
        <v>715</v>
      </c>
      <c r="D677" s="212"/>
      <c r="E677" s="213">
        <v>534.79999999999995</v>
      </c>
      <c r="F677" s="196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127</v>
      </c>
      <c r="S677" s="140">
        <v>2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outlineLevel="1">
      <c r="A678" s="141"/>
      <c r="B678" s="143"/>
      <c r="C678" s="211" t="s">
        <v>654</v>
      </c>
      <c r="D678" s="212"/>
      <c r="E678" s="213"/>
      <c r="F678" s="196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127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outlineLevel="1">
      <c r="A679" s="141"/>
      <c r="B679" s="143"/>
      <c r="C679" s="207" t="s">
        <v>1546</v>
      </c>
      <c r="D679" s="208"/>
      <c r="E679" s="209">
        <v>3343.2</v>
      </c>
      <c r="F679" s="196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127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>
        <v>171</v>
      </c>
      <c r="B680" s="143" t="s">
        <v>716</v>
      </c>
      <c r="C680" s="203" t="s">
        <v>717</v>
      </c>
      <c r="D680" s="204" t="s">
        <v>167</v>
      </c>
      <c r="E680" s="205">
        <v>1114.4000000000001</v>
      </c>
      <c r="F680" s="196"/>
      <c r="G680" s="145">
        <f>ROUND(E680*F680,2)</f>
        <v>0</v>
      </c>
      <c r="H680" s="169" t="s">
        <v>1466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125</v>
      </c>
      <c r="S680" s="140"/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207" t="s">
        <v>710</v>
      </c>
      <c r="D681" s="208"/>
      <c r="E681" s="209">
        <v>579.6</v>
      </c>
      <c r="F681" s="196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127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207" t="s">
        <v>711</v>
      </c>
      <c r="D682" s="208"/>
      <c r="E682" s="209">
        <v>534.79999999999995</v>
      </c>
      <c r="F682" s="196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127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outlineLevel="1">
      <c r="A683" s="141">
        <v>172</v>
      </c>
      <c r="B683" s="143" t="s">
        <v>718</v>
      </c>
      <c r="C683" s="203" t="s">
        <v>719</v>
      </c>
      <c r="D683" s="204" t="s">
        <v>167</v>
      </c>
      <c r="E683" s="205">
        <v>1114.4000000000001</v>
      </c>
      <c r="F683" s="196"/>
      <c r="G683" s="145">
        <f>ROUND(E683*F683,2)</f>
        <v>0</v>
      </c>
      <c r="H683" s="169" t="s">
        <v>1466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125</v>
      </c>
      <c r="S683" s="140"/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outlineLevel="1">
      <c r="A684" s="141"/>
      <c r="B684" s="143"/>
      <c r="C684" s="207" t="s">
        <v>710</v>
      </c>
      <c r="D684" s="208"/>
      <c r="E684" s="209">
        <v>579.6</v>
      </c>
      <c r="F684" s="196"/>
      <c r="G684" s="145"/>
      <c r="H684" s="169">
        <v>0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127</v>
      </c>
      <c r="S684" s="140">
        <v>0</v>
      </c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/>
      <c r="B685" s="143"/>
      <c r="C685" s="207" t="s">
        <v>711</v>
      </c>
      <c r="D685" s="208"/>
      <c r="E685" s="209">
        <v>534.79999999999995</v>
      </c>
      <c r="F685" s="196"/>
      <c r="G685" s="145"/>
      <c r="H685" s="169">
        <v>0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127</v>
      </c>
      <c r="S685" s="140">
        <v>0</v>
      </c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>
        <v>173</v>
      </c>
      <c r="B686" s="143" t="s">
        <v>720</v>
      </c>
      <c r="C686" s="203" t="s">
        <v>721</v>
      </c>
      <c r="D686" s="204" t="s">
        <v>167</v>
      </c>
      <c r="E686" s="205">
        <v>3343.2</v>
      </c>
      <c r="F686" s="196"/>
      <c r="G686" s="145">
        <f>ROUND(E686*F686,2)</f>
        <v>0</v>
      </c>
      <c r="H686" s="169" t="s">
        <v>1466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125</v>
      </c>
      <c r="S686" s="140"/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outlineLevel="1">
      <c r="A687" s="141"/>
      <c r="B687" s="143"/>
      <c r="C687" s="211" t="s">
        <v>646</v>
      </c>
      <c r="D687" s="212"/>
      <c r="E687" s="213"/>
      <c r="F687" s="196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127</v>
      </c>
      <c r="S687" s="140">
        <v>2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outlineLevel="1">
      <c r="A688" s="141"/>
      <c r="B688" s="143"/>
      <c r="C688" s="214" t="s">
        <v>714</v>
      </c>
      <c r="D688" s="212"/>
      <c r="E688" s="213">
        <v>579.6</v>
      </c>
      <c r="F688" s="196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127</v>
      </c>
      <c r="S688" s="140">
        <v>2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214" t="s">
        <v>715</v>
      </c>
      <c r="D689" s="212"/>
      <c r="E689" s="213">
        <v>534.79999999999995</v>
      </c>
      <c r="F689" s="196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127</v>
      </c>
      <c r="S689" s="140">
        <v>2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211" t="s">
        <v>654</v>
      </c>
      <c r="D690" s="212"/>
      <c r="E690" s="213"/>
      <c r="F690" s="196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127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207" t="s">
        <v>1546</v>
      </c>
      <c r="D691" s="208"/>
      <c r="E691" s="209">
        <v>3343.2</v>
      </c>
      <c r="F691" s="196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127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outlineLevel="1">
      <c r="A692" s="141">
        <v>174</v>
      </c>
      <c r="B692" s="143" t="s">
        <v>722</v>
      </c>
      <c r="C692" s="203" t="s">
        <v>723</v>
      </c>
      <c r="D692" s="204" t="s">
        <v>167</v>
      </c>
      <c r="E692" s="205">
        <v>1114.4000000000001</v>
      </c>
      <c r="F692" s="196"/>
      <c r="G692" s="145">
        <f>ROUND(E692*F692,2)</f>
        <v>0</v>
      </c>
      <c r="H692" s="169" t="s">
        <v>1466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125</v>
      </c>
      <c r="S692" s="140"/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outlineLevel="1">
      <c r="A693" s="141"/>
      <c r="B693" s="143"/>
      <c r="C693" s="207" t="s">
        <v>710</v>
      </c>
      <c r="D693" s="208"/>
      <c r="E693" s="209">
        <v>579.6</v>
      </c>
      <c r="F693" s="196"/>
      <c r="G693" s="145"/>
      <c r="H693" s="169">
        <v>0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127</v>
      </c>
      <c r="S693" s="140">
        <v>0</v>
      </c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/>
      <c r="B694" s="143"/>
      <c r="C694" s="207" t="s">
        <v>711</v>
      </c>
      <c r="D694" s="208"/>
      <c r="E694" s="209">
        <v>534.79999999999995</v>
      </c>
      <c r="F694" s="196"/>
      <c r="G694" s="145"/>
      <c r="H694" s="169">
        <v>0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127</v>
      </c>
      <c r="S694" s="140">
        <v>0</v>
      </c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>
        <v>175</v>
      </c>
      <c r="B695" s="143" t="s">
        <v>724</v>
      </c>
      <c r="C695" s="203" t="s">
        <v>725</v>
      </c>
      <c r="D695" s="204" t="s">
        <v>228</v>
      </c>
      <c r="E695" s="205">
        <v>21.5</v>
      </c>
      <c r="F695" s="196"/>
      <c r="G695" s="145">
        <f>ROUND(E695*F695,2)</f>
        <v>0</v>
      </c>
      <c r="H695" s="169" t="s">
        <v>1466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125</v>
      </c>
      <c r="S695" s="140"/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/>
      <c r="B696" s="143"/>
      <c r="C696" s="207" t="s">
        <v>726</v>
      </c>
      <c r="D696" s="208"/>
      <c r="E696" s="209">
        <v>21.5</v>
      </c>
      <c r="F696" s="196"/>
      <c r="G696" s="145"/>
      <c r="H696" s="169">
        <v>0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127</v>
      </c>
      <c r="S696" s="140">
        <v>0</v>
      </c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>
        <v>176</v>
      </c>
      <c r="B697" s="143" t="s">
        <v>727</v>
      </c>
      <c r="C697" s="203" t="s">
        <v>728</v>
      </c>
      <c r="D697" s="204" t="s">
        <v>228</v>
      </c>
      <c r="E697" s="205">
        <v>64.5</v>
      </c>
      <c r="F697" s="196"/>
      <c r="G697" s="145">
        <f>ROUND(E697*F697,2)</f>
        <v>0</v>
      </c>
      <c r="H697" s="169" t="s">
        <v>1466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125</v>
      </c>
      <c r="S697" s="140"/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207" t="s">
        <v>1547</v>
      </c>
      <c r="D698" s="208"/>
      <c r="E698" s="209">
        <v>64.5</v>
      </c>
      <c r="F698" s="196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127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>
        <v>177</v>
      </c>
      <c r="B699" s="143" t="s">
        <v>729</v>
      </c>
      <c r="C699" s="203" t="s">
        <v>730</v>
      </c>
      <c r="D699" s="204" t="s">
        <v>228</v>
      </c>
      <c r="E699" s="205">
        <v>21.5</v>
      </c>
      <c r="F699" s="196"/>
      <c r="G699" s="145">
        <f>ROUND(E699*F699,2)</f>
        <v>0</v>
      </c>
      <c r="H699" s="169" t="s">
        <v>1466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125</v>
      </c>
      <c r="S699" s="140"/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/>
      <c r="B700" s="143"/>
      <c r="C700" s="159" t="s">
        <v>726</v>
      </c>
      <c r="D700" s="183"/>
      <c r="E700" s="174">
        <v>21.5</v>
      </c>
      <c r="F700" s="196"/>
      <c r="G700" s="145"/>
      <c r="H700" s="169">
        <v>0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127</v>
      </c>
      <c r="S700" s="140">
        <v>0</v>
      </c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>
      <c r="A701" s="142" t="s">
        <v>122</v>
      </c>
      <c r="B701" s="144" t="s">
        <v>68</v>
      </c>
      <c r="C701" s="160" t="s">
        <v>69</v>
      </c>
      <c r="D701" s="184"/>
      <c r="E701" s="146"/>
      <c r="F701" s="197"/>
      <c r="G701" s="146">
        <f>SUMIF(R702:R722,"&lt;&gt;NOR",G702:G722)</f>
        <v>0</v>
      </c>
      <c r="H701" s="170"/>
      <c r="I701" s="140"/>
      <c r="R701" t="s">
        <v>123</v>
      </c>
    </row>
    <row r="702" spans="1:47" outlineLevel="1">
      <c r="A702" s="141">
        <v>178</v>
      </c>
      <c r="B702" s="143" t="s">
        <v>731</v>
      </c>
      <c r="C702" s="203" t="s">
        <v>732</v>
      </c>
      <c r="D702" s="204" t="s">
        <v>733</v>
      </c>
      <c r="E702" s="205">
        <v>60</v>
      </c>
      <c r="F702" s="196"/>
      <c r="G702" s="145">
        <f>ROUND(E702*F702,2)</f>
        <v>0</v>
      </c>
      <c r="H702" s="169" t="s">
        <v>1466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125</v>
      </c>
      <c r="S702" s="140"/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207" t="s">
        <v>1548</v>
      </c>
      <c r="D703" s="208"/>
      <c r="E703" s="209">
        <v>60</v>
      </c>
      <c r="F703" s="196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127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>
        <v>179</v>
      </c>
      <c r="B704" s="143" t="s">
        <v>734</v>
      </c>
      <c r="C704" s="203" t="s">
        <v>735</v>
      </c>
      <c r="D704" s="204" t="s">
        <v>733</v>
      </c>
      <c r="E704" s="205">
        <v>50</v>
      </c>
      <c r="F704" s="196"/>
      <c r="G704" s="145">
        <f>ROUND(E704*F704,2)</f>
        <v>0</v>
      </c>
      <c r="H704" s="169" t="s">
        <v>1466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125</v>
      </c>
      <c r="S704" s="140"/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207" t="s">
        <v>1549</v>
      </c>
      <c r="D705" s="208"/>
      <c r="E705" s="209">
        <v>50</v>
      </c>
      <c r="F705" s="196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127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outlineLevel="1">
      <c r="A706" s="141">
        <v>180</v>
      </c>
      <c r="B706" s="143" t="s">
        <v>736</v>
      </c>
      <c r="C706" s="203" t="s">
        <v>737</v>
      </c>
      <c r="D706" s="204" t="s">
        <v>167</v>
      </c>
      <c r="E706" s="205">
        <v>1214.3</v>
      </c>
      <c r="F706" s="196"/>
      <c r="G706" s="145">
        <f>ROUND(E706*F706,2)</f>
        <v>0</v>
      </c>
      <c r="H706" s="169" t="s">
        <v>1466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125</v>
      </c>
      <c r="S706" s="140"/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outlineLevel="1">
      <c r="A707" s="141"/>
      <c r="B707" s="143"/>
      <c r="C707" s="207" t="s">
        <v>666</v>
      </c>
      <c r="D707" s="208"/>
      <c r="E707" s="209"/>
      <c r="F707" s="196"/>
      <c r="G707" s="145"/>
      <c r="H707" s="169">
        <v>0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127</v>
      </c>
      <c r="S707" s="140">
        <v>0</v>
      </c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/>
      <c r="B708" s="143"/>
      <c r="C708" s="207" t="s">
        <v>671</v>
      </c>
      <c r="D708" s="208"/>
      <c r="E708" s="209">
        <v>199</v>
      </c>
      <c r="F708" s="196"/>
      <c r="G708" s="145"/>
      <c r="H708" s="169">
        <v>0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127</v>
      </c>
      <c r="S708" s="140">
        <v>0</v>
      </c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outlineLevel="1">
      <c r="A709" s="141"/>
      <c r="B709" s="143"/>
      <c r="C709" s="207" t="s">
        <v>672</v>
      </c>
      <c r="D709" s="208"/>
      <c r="E709" s="209">
        <v>43</v>
      </c>
      <c r="F709" s="196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127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outlineLevel="1">
      <c r="A710" s="141"/>
      <c r="B710" s="143"/>
      <c r="C710" s="207" t="s">
        <v>673</v>
      </c>
      <c r="D710" s="208"/>
      <c r="E710" s="209">
        <v>96</v>
      </c>
      <c r="F710" s="196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127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207" t="s">
        <v>674</v>
      </c>
      <c r="D711" s="208"/>
      <c r="E711" s="209">
        <v>22</v>
      </c>
      <c r="F711" s="196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127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207" t="s">
        <v>675</v>
      </c>
      <c r="D712" s="208"/>
      <c r="E712" s="209">
        <v>52</v>
      </c>
      <c r="F712" s="196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127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207" t="s">
        <v>667</v>
      </c>
      <c r="D713" s="208"/>
      <c r="E713" s="209">
        <v>446</v>
      </c>
      <c r="F713" s="196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127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outlineLevel="1">
      <c r="A714" s="141"/>
      <c r="B714" s="143"/>
      <c r="C714" s="207" t="s">
        <v>668</v>
      </c>
      <c r="D714" s="208"/>
      <c r="E714" s="209">
        <v>90</v>
      </c>
      <c r="F714" s="196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127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outlineLevel="1">
      <c r="A715" s="141"/>
      <c r="B715" s="143"/>
      <c r="C715" s="207" t="s">
        <v>676</v>
      </c>
      <c r="D715" s="208"/>
      <c r="E715" s="209">
        <v>92</v>
      </c>
      <c r="F715" s="196"/>
      <c r="G715" s="145"/>
      <c r="H715" s="169">
        <v>0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127</v>
      </c>
      <c r="S715" s="140">
        <v>0</v>
      </c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/>
      <c r="B716" s="143"/>
      <c r="C716" s="207" t="s">
        <v>677</v>
      </c>
      <c r="D716" s="208"/>
      <c r="E716" s="209">
        <v>128</v>
      </c>
      <c r="F716" s="196"/>
      <c r="G716" s="145"/>
      <c r="H716" s="169">
        <v>0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127</v>
      </c>
      <c r="S716" s="140">
        <v>0</v>
      </c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207" t="s">
        <v>738</v>
      </c>
      <c r="D717" s="208"/>
      <c r="E717" s="209">
        <v>25</v>
      </c>
      <c r="F717" s="196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127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207" t="s">
        <v>739</v>
      </c>
      <c r="D718" s="208"/>
      <c r="E718" s="209">
        <v>21.3</v>
      </c>
      <c r="F718" s="196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127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outlineLevel="1">
      <c r="A719" s="141">
        <v>181</v>
      </c>
      <c r="B719" s="143" t="s">
        <v>740</v>
      </c>
      <c r="C719" s="203" t="s">
        <v>741</v>
      </c>
      <c r="D719" s="204" t="s">
        <v>742</v>
      </c>
      <c r="E719" s="205">
        <v>35</v>
      </c>
      <c r="F719" s="196"/>
      <c r="G719" s="145">
        <f>ROUND(E719*F719,2)</f>
        <v>0</v>
      </c>
      <c r="H719" s="169" t="s">
        <v>1467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125</v>
      </c>
      <c r="S719" s="140"/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outlineLevel="1">
      <c r="A720" s="141"/>
      <c r="B720" s="143"/>
      <c r="C720" s="207" t="s">
        <v>1550</v>
      </c>
      <c r="D720" s="208"/>
      <c r="E720" s="209">
        <v>35</v>
      </c>
      <c r="F720" s="196"/>
      <c r="G720" s="145"/>
      <c r="H720" s="169">
        <v>0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127</v>
      </c>
      <c r="S720" s="140">
        <v>0</v>
      </c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ht="22.5" outlineLevel="1">
      <c r="A721" s="141">
        <v>182</v>
      </c>
      <c r="B721" s="143" t="s">
        <v>744</v>
      </c>
      <c r="C721" s="203" t="s">
        <v>745</v>
      </c>
      <c r="D721" s="204" t="s">
        <v>242</v>
      </c>
      <c r="E721" s="205">
        <v>8</v>
      </c>
      <c r="F721" s="196"/>
      <c r="G721" s="145">
        <f>ROUND(E721*F721,2)</f>
        <v>0</v>
      </c>
      <c r="H721" s="169" t="s">
        <v>1466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125</v>
      </c>
      <c r="S721" s="140"/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59" t="s">
        <v>746</v>
      </c>
      <c r="D722" s="183"/>
      <c r="E722" s="174">
        <v>8</v>
      </c>
      <c r="F722" s="196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127</v>
      </c>
      <c r="S722" s="140">
        <v>0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>
      <c r="A723" s="142" t="s">
        <v>122</v>
      </c>
      <c r="B723" s="144" t="s">
        <v>70</v>
      </c>
      <c r="C723" s="160" t="s">
        <v>71</v>
      </c>
      <c r="D723" s="184"/>
      <c r="E723" s="146"/>
      <c r="F723" s="197"/>
      <c r="G723" s="146">
        <f>SUMIF(R724:R725,"&lt;&gt;NOR",G724:G725)</f>
        <v>0</v>
      </c>
      <c r="H723" s="170"/>
      <c r="I723" s="140"/>
      <c r="R723" t="s">
        <v>123</v>
      </c>
    </row>
    <row r="724" spans="1:47" outlineLevel="1">
      <c r="A724" s="141">
        <v>183</v>
      </c>
      <c r="B724" s="143" t="s">
        <v>747</v>
      </c>
      <c r="C724" s="158" t="s">
        <v>748</v>
      </c>
      <c r="D724" s="182" t="s">
        <v>167</v>
      </c>
      <c r="E724" s="145">
        <v>28</v>
      </c>
      <c r="F724" s="196"/>
      <c r="G724" s="145">
        <f>ROUND(E724*F724,2)</f>
        <v>0</v>
      </c>
      <c r="H724" s="169" t="s">
        <v>1466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125</v>
      </c>
      <c r="S724" s="140"/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59" t="s">
        <v>749</v>
      </c>
      <c r="D725" s="183"/>
      <c r="E725" s="174">
        <v>28</v>
      </c>
      <c r="F725" s="196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127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>
      <c r="A726" s="142" t="s">
        <v>122</v>
      </c>
      <c r="B726" s="144" t="s">
        <v>72</v>
      </c>
      <c r="C726" s="160" t="s">
        <v>73</v>
      </c>
      <c r="D726" s="184"/>
      <c r="E726" s="146"/>
      <c r="F726" s="197"/>
      <c r="G726" s="146">
        <f>SUMIF(R727:R786,"&lt;&gt;NOR",G727:G786)</f>
        <v>0</v>
      </c>
      <c r="H726" s="170"/>
      <c r="I726" s="140"/>
      <c r="R726" t="s">
        <v>123</v>
      </c>
    </row>
    <row r="727" spans="1:47" outlineLevel="1">
      <c r="A727" s="141">
        <v>184</v>
      </c>
      <c r="B727" s="143" t="s">
        <v>750</v>
      </c>
      <c r="C727" s="203" t="s">
        <v>751</v>
      </c>
      <c r="D727" s="204" t="s">
        <v>228</v>
      </c>
      <c r="E727" s="205">
        <v>250</v>
      </c>
      <c r="F727" s="196"/>
      <c r="G727" s="145">
        <f>ROUND(E727*F727,2)</f>
        <v>0</v>
      </c>
      <c r="H727" s="169" t="s">
        <v>1466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125</v>
      </c>
      <c r="S727" s="140"/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outlineLevel="1">
      <c r="A728" s="141"/>
      <c r="B728" s="143"/>
      <c r="C728" s="207" t="s">
        <v>1551</v>
      </c>
      <c r="D728" s="208"/>
      <c r="E728" s="209">
        <v>250</v>
      </c>
      <c r="F728" s="196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127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outlineLevel="1">
      <c r="A729" s="141">
        <v>185</v>
      </c>
      <c r="B729" s="143" t="s">
        <v>752</v>
      </c>
      <c r="C729" s="203" t="s">
        <v>753</v>
      </c>
      <c r="D729" s="204" t="s">
        <v>228</v>
      </c>
      <c r="E729" s="205">
        <v>80</v>
      </c>
      <c r="F729" s="196"/>
      <c r="G729" s="145">
        <f>ROUND(E729*F729,2)</f>
        <v>0</v>
      </c>
      <c r="H729" s="169" t="s">
        <v>1466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125</v>
      </c>
      <c r="S729" s="140"/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207" t="s">
        <v>1552</v>
      </c>
      <c r="D730" s="208"/>
      <c r="E730" s="209">
        <v>80</v>
      </c>
      <c r="F730" s="196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127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>
        <v>186</v>
      </c>
      <c r="B731" s="143" t="s">
        <v>754</v>
      </c>
      <c r="C731" s="203" t="s">
        <v>755</v>
      </c>
      <c r="D731" s="204" t="s">
        <v>242</v>
      </c>
      <c r="E731" s="205">
        <v>10</v>
      </c>
      <c r="F731" s="196"/>
      <c r="G731" s="145">
        <f>ROUND(E731*F731,2)</f>
        <v>0</v>
      </c>
      <c r="H731" s="169" t="s">
        <v>1466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125</v>
      </c>
      <c r="S731" s="140"/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 outlineLevel="1">
      <c r="A732" s="141"/>
      <c r="B732" s="143"/>
      <c r="C732" s="199" t="s">
        <v>1553</v>
      </c>
      <c r="D732" s="183"/>
      <c r="E732" s="174">
        <v>10</v>
      </c>
      <c r="F732" s="196"/>
      <c r="G732" s="145"/>
      <c r="H732" s="169">
        <v>0</v>
      </c>
      <c r="I732" s="140"/>
      <c r="J732" s="140"/>
      <c r="K732" s="140"/>
      <c r="L732" s="140"/>
      <c r="M732" s="140"/>
      <c r="N732" s="140"/>
      <c r="O732" s="140"/>
      <c r="P732" s="140"/>
      <c r="Q732" s="140"/>
      <c r="R732" s="140" t="s">
        <v>127</v>
      </c>
      <c r="S732" s="140">
        <v>0</v>
      </c>
      <c r="T732" s="140"/>
      <c r="U732" s="140"/>
      <c r="V732" s="140"/>
      <c r="W732" s="140"/>
      <c r="X732" s="140"/>
      <c r="Y732" s="140"/>
      <c r="Z732" s="140"/>
      <c r="AA732" s="140"/>
      <c r="AB732" s="140"/>
      <c r="AC732" s="140"/>
      <c r="AD732" s="140"/>
      <c r="AE732" s="140"/>
      <c r="AF732" s="140"/>
      <c r="AG732" s="140"/>
      <c r="AH732" s="140"/>
      <c r="AI732" s="140"/>
      <c r="AJ732" s="140"/>
      <c r="AK732" s="140"/>
      <c r="AL732" s="140"/>
      <c r="AM732" s="140"/>
      <c r="AN732" s="140"/>
      <c r="AO732" s="140"/>
      <c r="AP732" s="140"/>
      <c r="AQ732" s="140"/>
      <c r="AR732" s="140"/>
      <c r="AS732" s="140"/>
      <c r="AT732" s="140"/>
      <c r="AU732" s="140"/>
    </row>
    <row r="733" spans="1:47" outlineLevel="1">
      <c r="A733" s="141">
        <v>187</v>
      </c>
      <c r="B733" s="143" t="s">
        <v>756</v>
      </c>
      <c r="C733" s="158" t="s">
        <v>757</v>
      </c>
      <c r="D733" s="182" t="s">
        <v>242</v>
      </c>
      <c r="E733" s="145">
        <v>6</v>
      </c>
      <c r="F733" s="196"/>
      <c r="G733" s="145">
        <f>ROUND(E733*F733,2)</f>
        <v>0</v>
      </c>
      <c r="H733" s="169" t="s">
        <v>1466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 t="s">
        <v>125</v>
      </c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141"/>
      <c r="B734" s="143"/>
      <c r="C734" s="199" t="s">
        <v>1554</v>
      </c>
      <c r="D734" s="183"/>
      <c r="E734" s="174">
        <v>6</v>
      </c>
      <c r="F734" s="196"/>
      <c r="G734" s="145"/>
      <c r="H734" s="169">
        <v>0</v>
      </c>
      <c r="I734" s="140"/>
      <c r="J734" s="140"/>
      <c r="K734" s="140"/>
      <c r="L734" s="140"/>
      <c r="M734" s="140"/>
      <c r="N734" s="140"/>
      <c r="O734" s="140"/>
      <c r="P734" s="140"/>
      <c r="Q734" s="140"/>
      <c r="R734" s="140" t="s">
        <v>127</v>
      </c>
      <c r="S734" s="140">
        <v>0</v>
      </c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outlineLevel="1">
      <c r="A735" s="141">
        <v>188</v>
      </c>
      <c r="B735" s="143" t="s">
        <v>758</v>
      </c>
      <c r="C735" s="158" t="s">
        <v>759</v>
      </c>
      <c r="D735" s="182" t="s">
        <v>242</v>
      </c>
      <c r="E735" s="145">
        <v>4</v>
      </c>
      <c r="F735" s="196"/>
      <c r="G735" s="145">
        <f>ROUND(E735*F735,2)</f>
        <v>0</v>
      </c>
      <c r="H735" s="169" t="s">
        <v>1466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 t="s">
        <v>125</v>
      </c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141"/>
      <c r="B736" s="143"/>
      <c r="C736" s="199" t="s">
        <v>764</v>
      </c>
      <c r="D736" s="183"/>
      <c r="E736" s="174">
        <v>4</v>
      </c>
      <c r="F736" s="196"/>
      <c r="G736" s="145"/>
      <c r="H736" s="169">
        <v>0</v>
      </c>
      <c r="I736" s="140"/>
      <c r="J736" s="140"/>
      <c r="K736" s="140"/>
      <c r="L736" s="140"/>
      <c r="M736" s="140"/>
      <c r="N736" s="140"/>
      <c r="O736" s="140"/>
      <c r="P736" s="140"/>
      <c r="Q736" s="140"/>
      <c r="R736" s="140" t="s">
        <v>127</v>
      </c>
      <c r="S736" s="140">
        <v>0</v>
      </c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 outlineLevel="1">
      <c r="A737" s="141">
        <v>189</v>
      </c>
      <c r="B737" s="143" t="s">
        <v>760</v>
      </c>
      <c r="C737" s="158" t="s">
        <v>761</v>
      </c>
      <c r="D737" s="182" t="s">
        <v>242</v>
      </c>
      <c r="E737" s="145">
        <v>4</v>
      </c>
      <c r="F737" s="196"/>
      <c r="G737" s="145">
        <f>ROUND(E737*F737,2)</f>
        <v>0</v>
      </c>
      <c r="H737" s="169" t="s">
        <v>1466</v>
      </c>
      <c r="I737" s="140"/>
      <c r="J737" s="140"/>
      <c r="K737" s="140"/>
      <c r="L737" s="140"/>
      <c r="M737" s="140"/>
      <c r="N737" s="140"/>
      <c r="O737" s="140"/>
      <c r="P737" s="140"/>
      <c r="Q737" s="140"/>
      <c r="R737" s="140" t="s">
        <v>125</v>
      </c>
      <c r="S737" s="140"/>
      <c r="T737" s="140"/>
      <c r="U737" s="140"/>
      <c r="V737" s="140"/>
      <c r="W737" s="140"/>
      <c r="X737" s="140"/>
      <c r="Y737" s="140"/>
      <c r="Z737" s="140"/>
      <c r="AA737" s="140"/>
      <c r="AB737" s="140"/>
      <c r="AC737" s="140"/>
      <c r="AD737" s="140"/>
      <c r="AE737" s="140"/>
      <c r="AF737" s="140"/>
      <c r="AG737" s="140"/>
      <c r="AH737" s="140"/>
      <c r="AI737" s="140"/>
      <c r="AJ737" s="140"/>
      <c r="AK737" s="140"/>
      <c r="AL737" s="140"/>
      <c r="AM737" s="140"/>
      <c r="AN737" s="140"/>
      <c r="AO737" s="140"/>
      <c r="AP737" s="140"/>
      <c r="AQ737" s="140"/>
      <c r="AR737" s="140"/>
      <c r="AS737" s="140"/>
      <c r="AT737" s="140"/>
      <c r="AU737" s="140"/>
    </row>
    <row r="738" spans="1:47" outlineLevel="1">
      <c r="A738" s="141"/>
      <c r="B738" s="143"/>
      <c r="C738" s="199" t="s">
        <v>764</v>
      </c>
      <c r="D738" s="183"/>
      <c r="E738" s="174">
        <v>4</v>
      </c>
      <c r="F738" s="196"/>
      <c r="G738" s="145"/>
      <c r="H738" s="169">
        <v>0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127</v>
      </c>
      <c r="S738" s="140">
        <v>0</v>
      </c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outlineLevel="1">
      <c r="A739" s="141">
        <v>190</v>
      </c>
      <c r="B739" s="143" t="s">
        <v>762</v>
      </c>
      <c r="C739" s="158" t="s">
        <v>763</v>
      </c>
      <c r="D739" s="182" t="s">
        <v>242</v>
      </c>
      <c r="E739" s="145">
        <v>2</v>
      </c>
      <c r="F739" s="196"/>
      <c r="G739" s="145">
        <f>ROUND(E739*F739,2)</f>
        <v>0</v>
      </c>
      <c r="H739" s="169" t="s">
        <v>1466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125</v>
      </c>
      <c r="S739" s="140"/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/>
      <c r="B740" s="143"/>
      <c r="C740" s="199" t="s">
        <v>496</v>
      </c>
      <c r="D740" s="183"/>
      <c r="E740" s="174">
        <v>2</v>
      </c>
      <c r="F740" s="196"/>
      <c r="G740" s="145"/>
      <c r="H740" s="169">
        <v>0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127</v>
      </c>
      <c r="S740" s="140">
        <v>0</v>
      </c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>
        <v>191</v>
      </c>
      <c r="B741" s="143" t="s">
        <v>765</v>
      </c>
      <c r="C741" s="158" t="s">
        <v>766</v>
      </c>
      <c r="D741" s="182" t="s">
        <v>242</v>
      </c>
      <c r="E741" s="145">
        <v>2</v>
      </c>
      <c r="F741" s="196"/>
      <c r="G741" s="145">
        <f>ROUND(E741*F741,2)</f>
        <v>0</v>
      </c>
      <c r="H741" s="169" t="s">
        <v>1466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125</v>
      </c>
      <c r="S741" s="140"/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/>
      <c r="B742" s="143"/>
      <c r="C742" s="199" t="s">
        <v>496</v>
      </c>
      <c r="D742" s="183"/>
      <c r="E742" s="174">
        <v>2</v>
      </c>
      <c r="F742" s="196"/>
      <c r="G742" s="145"/>
      <c r="H742" s="169">
        <v>0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127</v>
      </c>
      <c r="S742" s="140">
        <v>0</v>
      </c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>
        <v>192</v>
      </c>
      <c r="B743" s="143" t="s">
        <v>767</v>
      </c>
      <c r="C743" s="158" t="s">
        <v>768</v>
      </c>
      <c r="D743" s="182" t="s">
        <v>228</v>
      </c>
      <c r="E743" s="145">
        <v>1.5</v>
      </c>
      <c r="F743" s="196"/>
      <c r="G743" s="145">
        <f>ROUND(E743*F743,2)</f>
        <v>0</v>
      </c>
      <c r="H743" s="169" t="s">
        <v>1466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125</v>
      </c>
      <c r="S743" s="140"/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outlineLevel="1">
      <c r="A744" s="141"/>
      <c r="B744" s="143"/>
      <c r="C744" s="199" t="s">
        <v>773</v>
      </c>
      <c r="D744" s="183"/>
      <c r="E744" s="174">
        <v>1.5</v>
      </c>
      <c r="F744" s="196"/>
      <c r="G744" s="145"/>
      <c r="H744" s="169">
        <v>0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127</v>
      </c>
      <c r="S744" s="140">
        <v>0</v>
      </c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>
        <v>193</v>
      </c>
      <c r="B745" s="143" t="s">
        <v>769</v>
      </c>
      <c r="C745" s="158" t="s">
        <v>770</v>
      </c>
      <c r="D745" s="182" t="s">
        <v>228</v>
      </c>
      <c r="E745" s="145">
        <v>1</v>
      </c>
      <c r="F745" s="196"/>
      <c r="G745" s="145">
        <f>ROUND(E745*F745,2)</f>
        <v>0</v>
      </c>
      <c r="H745" s="169" t="s">
        <v>1466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125</v>
      </c>
      <c r="S745" s="140"/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/>
      <c r="B746" s="143"/>
      <c r="C746" s="199" t="s">
        <v>743</v>
      </c>
      <c r="D746" s="183"/>
      <c r="E746" s="174">
        <v>1</v>
      </c>
      <c r="F746" s="196"/>
      <c r="G746" s="145"/>
      <c r="H746" s="169">
        <v>0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127</v>
      </c>
      <c r="S746" s="140">
        <v>0</v>
      </c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>
        <v>194</v>
      </c>
      <c r="B747" s="143" t="s">
        <v>771</v>
      </c>
      <c r="C747" s="158" t="s">
        <v>772</v>
      </c>
      <c r="D747" s="182" t="s">
        <v>228</v>
      </c>
      <c r="E747" s="145">
        <v>1</v>
      </c>
      <c r="F747" s="196"/>
      <c r="G747" s="145">
        <f>ROUND(E747*F747,2)</f>
        <v>0</v>
      </c>
      <c r="H747" s="169" t="s">
        <v>1466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125</v>
      </c>
      <c r="S747" s="140"/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/>
      <c r="B748" s="143"/>
      <c r="C748" s="199" t="s">
        <v>743</v>
      </c>
      <c r="D748" s="183"/>
      <c r="E748" s="174">
        <v>1</v>
      </c>
      <c r="F748" s="196"/>
      <c r="G748" s="145"/>
      <c r="H748" s="169">
        <v>0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127</v>
      </c>
      <c r="S748" s="140">
        <v>0</v>
      </c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>
        <v>195</v>
      </c>
      <c r="B749" s="143" t="s">
        <v>774</v>
      </c>
      <c r="C749" s="158" t="s">
        <v>775</v>
      </c>
      <c r="D749" s="182" t="s">
        <v>228</v>
      </c>
      <c r="E749" s="145">
        <v>1</v>
      </c>
      <c r="F749" s="196"/>
      <c r="G749" s="145">
        <f>ROUND(E749*F749,2)</f>
        <v>0</v>
      </c>
      <c r="H749" s="169" t="s">
        <v>1466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125</v>
      </c>
      <c r="S749" s="140"/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/>
      <c r="B750" s="143"/>
      <c r="C750" s="199" t="s">
        <v>743</v>
      </c>
      <c r="D750" s="183"/>
      <c r="E750" s="174">
        <v>1</v>
      </c>
      <c r="F750" s="196"/>
      <c r="G750" s="145"/>
      <c r="H750" s="169">
        <v>0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127</v>
      </c>
      <c r="S750" s="140">
        <v>0</v>
      </c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>
        <v>196</v>
      </c>
      <c r="B751" s="143" t="s">
        <v>776</v>
      </c>
      <c r="C751" s="158" t="s">
        <v>777</v>
      </c>
      <c r="D751" s="182" t="s">
        <v>228</v>
      </c>
      <c r="E751" s="145">
        <v>0.5</v>
      </c>
      <c r="F751" s="196"/>
      <c r="G751" s="145">
        <f>ROUND(E751*F751,2)</f>
        <v>0</v>
      </c>
      <c r="H751" s="169" t="s">
        <v>1466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125</v>
      </c>
      <c r="S751" s="140"/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/>
      <c r="B752" s="143"/>
      <c r="C752" s="199" t="s">
        <v>1555</v>
      </c>
      <c r="D752" s="183"/>
      <c r="E752" s="174">
        <v>0.5</v>
      </c>
      <c r="F752" s="196"/>
      <c r="G752" s="145"/>
      <c r="H752" s="169">
        <v>0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127</v>
      </c>
      <c r="S752" s="140">
        <v>0</v>
      </c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>
        <v>197</v>
      </c>
      <c r="B753" s="143" t="s">
        <v>778</v>
      </c>
      <c r="C753" s="158" t="s">
        <v>779</v>
      </c>
      <c r="D753" s="182" t="s">
        <v>228</v>
      </c>
      <c r="E753" s="145">
        <v>0.5</v>
      </c>
      <c r="F753" s="196"/>
      <c r="G753" s="145">
        <f>ROUND(E753*F753,2)</f>
        <v>0</v>
      </c>
      <c r="H753" s="169" t="s">
        <v>1466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125</v>
      </c>
      <c r="S753" s="140"/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99" t="s">
        <v>1555</v>
      </c>
      <c r="D754" s="183"/>
      <c r="E754" s="174">
        <v>0.5</v>
      </c>
      <c r="F754" s="196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127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>
        <v>198</v>
      </c>
      <c r="B755" s="143" t="s">
        <v>780</v>
      </c>
      <c r="C755" s="158" t="s">
        <v>781</v>
      </c>
      <c r="D755" s="182" t="s">
        <v>228</v>
      </c>
      <c r="E755" s="145">
        <v>4</v>
      </c>
      <c r="F755" s="196"/>
      <c r="G755" s="145">
        <f>ROUND(E755*F755,2)</f>
        <v>0</v>
      </c>
      <c r="H755" s="169" t="s">
        <v>1466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125</v>
      </c>
      <c r="S755" s="140"/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99" t="s">
        <v>313</v>
      </c>
      <c r="D756" s="183"/>
      <c r="E756" s="174">
        <v>4</v>
      </c>
      <c r="F756" s="196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127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>
        <v>199</v>
      </c>
      <c r="B757" s="143" t="s">
        <v>782</v>
      </c>
      <c r="C757" s="158" t="s">
        <v>783</v>
      </c>
      <c r="D757" s="182" t="s">
        <v>228</v>
      </c>
      <c r="E757" s="145">
        <v>3</v>
      </c>
      <c r="F757" s="196"/>
      <c r="G757" s="145">
        <f>ROUND(E757*F757,2)</f>
        <v>0</v>
      </c>
      <c r="H757" s="169" t="s">
        <v>1466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125</v>
      </c>
      <c r="S757" s="140"/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/>
      <c r="B758" s="143"/>
      <c r="C758" s="199" t="s">
        <v>316</v>
      </c>
      <c r="D758" s="183"/>
      <c r="E758" s="174">
        <v>3</v>
      </c>
      <c r="F758" s="196"/>
      <c r="G758" s="145"/>
      <c r="H758" s="169">
        <v>0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127</v>
      </c>
      <c r="S758" s="140">
        <v>0</v>
      </c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>
        <v>200</v>
      </c>
      <c r="B759" s="143" t="s">
        <v>784</v>
      </c>
      <c r="C759" s="158" t="s">
        <v>785</v>
      </c>
      <c r="D759" s="182" t="s">
        <v>228</v>
      </c>
      <c r="E759" s="145">
        <v>2</v>
      </c>
      <c r="F759" s="196"/>
      <c r="G759" s="145">
        <f>ROUND(E759*F759,2)</f>
        <v>0</v>
      </c>
      <c r="H759" s="169" t="s">
        <v>1466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125</v>
      </c>
      <c r="S759" s="140"/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99" t="s">
        <v>321</v>
      </c>
      <c r="D760" s="183"/>
      <c r="E760" s="174">
        <v>2</v>
      </c>
      <c r="F760" s="196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127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>
        <v>201</v>
      </c>
      <c r="B761" s="143" t="s">
        <v>786</v>
      </c>
      <c r="C761" s="158" t="s">
        <v>787</v>
      </c>
      <c r="D761" s="182" t="s">
        <v>228</v>
      </c>
      <c r="E761" s="145">
        <v>1.5</v>
      </c>
      <c r="F761" s="196"/>
      <c r="G761" s="145">
        <f>ROUND(E761*F761,2)</f>
        <v>0</v>
      </c>
      <c r="H761" s="169" t="s">
        <v>1466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125</v>
      </c>
      <c r="S761" s="140"/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/>
      <c r="B762" s="143"/>
      <c r="C762" s="199" t="s">
        <v>773</v>
      </c>
      <c r="D762" s="183"/>
      <c r="E762" s="174">
        <v>1.5</v>
      </c>
      <c r="F762" s="196"/>
      <c r="G762" s="145"/>
      <c r="H762" s="169">
        <v>0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127</v>
      </c>
      <c r="S762" s="140">
        <v>0</v>
      </c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>
        <v>202</v>
      </c>
      <c r="B763" s="143" t="s">
        <v>788</v>
      </c>
      <c r="C763" s="158" t="s">
        <v>789</v>
      </c>
      <c r="D763" s="182" t="s">
        <v>228</v>
      </c>
      <c r="E763" s="145">
        <v>1.5</v>
      </c>
      <c r="F763" s="196"/>
      <c r="G763" s="145">
        <f>ROUND(E763*F763,2)</f>
        <v>0</v>
      </c>
      <c r="H763" s="169" t="s">
        <v>1466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125</v>
      </c>
      <c r="S763" s="140"/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99" t="s">
        <v>773</v>
      </c>
      <c r="D764" s="183"/>
      <c r="E764" s="174">
        <v>1.5</v>
      </c>
      <c r="F764" s="196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127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>
        <v>203</v>
      </c>
      <c r="B765" s="143" t="s">
        <v>790</v>
      </c>
      <c r="C765" s="158" t="s">
        <v>791</v>
      </c>
      <c r="D765" s="182" t="s">
        <v>228</v>
      </c>
      <c r="E765" s="145">
        <v>1</v>
      </c>
      <c r="F765" s="196"/>
      <c r="G765" s="145">
        <f>ROUND(E765*F765,2)</f>
        <v>0</v>
      </c>
      <c r="H765" s="169" t="s">
        <v>1466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125</v>
      </c>
      <c r="S765" s="140"/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99" t="s">
        <v>743</v>
      </c>
      <c r="D766" s="183"/>
      <c r="E766" s="174">
        <v>1</v>
      </c>
      <c r="F766" s="196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127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>
        <v>204</v>
      </c>
      <c r="B767" s="143" t="s">
        <v>792</v>
      </c>
      <c r="C767" s="158" t="s">
        <v>793</v>
      </c>
      <c r="D767" s="182" t="s">
        <v>242</v>
      </c>
      <c r="E767" s="145">
        <v>11</v>
      </c>
      <c r="F767" s="196"/>
      <c r="G767" s="145">
        <f>ROUND(E767*F767,2)</f>
        <v>0</v>
      </c>
      <c r="H767" s="169" t="s">
        <v>1466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125</v>
      </c>
      <c r="S767" s="140"/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99" t="s">
        <v>1556</v>
      </c>
      <c r="D768" s="183"/>
      <c r="E768" s="174">
        <v>11</v>
      </c>
      <c r="F768" s="196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127</v>
      </c>
      <c r="S768" s="140">
        <v>0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>
        <v>205</v>
      </c>
      <c r="B769" s="143" t="s">
        <v>794</v>
      </c>
      <c r="C769" s="158" t="s">
        <v>795</v>
      </c>
      <c r="D769" s="182" t="s">
        <v>242</v>
      </c>
      <c r="E769" s="145">
        <v>7</v>
      </c>
      <c r="F769" s="196"/>
      <c r="G769" s="145">
        <f>ROUND(E769*F769,2)</f>
        <v>0</v>
      </c>
      <c r="H769" s="169" t="s">
        <v>1466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125</v>
      </c>
      <c r="S769" s="140"/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/>
      <c r="B770" s="143"/>
      <c r="C770" s="199" t="s">
        <v>893</v>
      </c>
      <c r="D770" s="183"/>
      <c r="E770" s="174">
        <v>7</v>
      </c>
      <c r="F770" s="196"/>
      <c r="G770" s="145"/>
      <c r="H770" s="169">
        <v>0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127</v>
      </c>
      <c r="S770" s="140">
        <v>0</v>
      </c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>
        <v>206</v>
      </c>
      <c r="B771" s="143" t="s">
        <v>796</v>
      </c>
      <c r="C771" s="158" t="s">
        <v>797</v>
      </c>
      <c r="D771" s="182" t="s">
        <v>242</v>
      </c>
      <c r="E771" s="145">
        <v>6</v>
      </c>
      <c r="F771" s="196"/>
      <c r="G771" s="145">
        <f>ROUND(E771*F771,2)</f>
        <v>0</v>
      </c>
      <c r="H771" s="169" t="s">
        <v>1466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125</v>
      </c>
      <c r="S771" s="140"/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/>
      <c r="B772" s="143"/>
      <c r="C772" s="199" t="s">
        <v>1554</v>
      </c>
      <c r="D772" s="183"/>
      <c r="E772" s="174">
        <v>6</v>
      </c>
      <c r="F772" s="196"/>
      <c r="G772" s="145"/>
      <c r="H772" s="169">
        <v>0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127</v>
      </c>
      <c r="S772" s="140">
        <v>0</v>
      </c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>
        <v>207</v>
      </c>
      <c r="B773" s="143" t="s">
        <v>798</v>
      </c>
      <c r="C773" s="158" t="s">
        <v>799</v>
      </c>
      <c r="D773" s="182" t="s">
        <v>242</v>
      </c>
      <c r="E773" s="145">
        <v>6</v>
      </c>
      <c r="F773" s="196"/>
      <c r="G773" s="145">
        <f>ROUND(E773*F773,2)</f>
        <v>0</v>
      </c>
      <c r="H773" s="169" t="s">
        <v>1466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125</v>
      </c>
      <c r="S773" s="140"/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99" t="s">
        <v>1554</v>
      </c>
      <c r="D774" s="183"/>
      <c r="E774" s="174">
        <v>6</v>
      </c>
      <c r="F774" s="196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127</v>
      </c>
      <c r="S774" s="140">
        <v>0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>
        <v>208</v>
      </c>
      <c r="B775" s="143" t="s">
        <v>800</v>
      </c>
      <c r="C775" s="158" t="s">
        <v>801</v>
      </c>
      <c r="D775" s="182" t="s">
        <v>174</v>
      </c>
      <c r="E775" s="145">
        <v>5.9</v>
      </c>
      <c r="F775" s="196"/>
      <c r="G775" s="145">
        <f>ROUND(E775*F775,2)</f>
        <v>0</v>
      </c>
      <c r="H775" s="169" t="s">
        <v>1466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125</v>
      </c>
      <c r="S775" s="140"/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1557</v>
      </c>
      <c r="D776" s="183"/>
      <c r="E776" s="174">
        <v>5.9</v>
      </c>
      <c r="F776" s="196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127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>
        <v>209</v>
      </c>
      <c r="B777" s="143" t="s">
        <v>802</v>
      </c>
      <c r="C777" s="158" t="s">
        <v>803</v>
      </c>
      <c r="D777" s="182" t="s">
        <v>174</v>
      </c>
      <c r="E777" s="145">
        <v>59</v>
      </c>
      <c r="F777" s="196"/>
      <c r="G777" s="145">
        <f>ROUND(E777*F777,2)</f>
        <v>0</v>
      </c>
      <c r="H777" s="169" t="s">
        <v>1466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125</v>
      </c>
      <c r="S777" s="140"/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outlineLevel="1">
      <c r="A778" s="141"/>
      <c r="B778" s="143"/>
      <c r="C778" s="159" t="s">
        <v>1558</v>
      </c>
      <c r="D778" s="183"/>
      <c r="E778" s="174">
        <v>59</v>
      </c>
      <c r="F778" s="196"/>
      <c r="G778" s="145"/>
      <c r="H778" s="169">
        <v>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127</v>
      </c>
      <c r="S778" s="140">
        <v>0</v>
      </c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>
        <v>210</v>
      </c>
      <c r="B779" s="143" t="s">
        <v>804</v>
      </c>
      <c r="C779" s="158" t="s">
        <v>805</v>
      </c>
      <c r="D779" s="182" t="s">
        <v>174</v>
      </c>
      <c r="E779" s="196">
        <v>5.9</v>
      </c>
      <c r="F779" s="196"/>
      <c r="G779" s="145">
        <f>ROUND(E779*F779,2)</f>
        <v>0</v>
      </c>
      <c r="H779" s="169" t="s">
        <v>1466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125</v>
      </c>
      <c r="S779" s="140"/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 outlineLevel="1">
      <c r="A780" s="141"/>
      <c r="B780" s="143"/>
      <c r="C780" s="159" t="s">
        <v>1557</v>
      </c>
      <c r="D780" s="183"/>
      <c r="E780" s="174">
        <v>5.9</v>
      </c>
      <c r="F780" s="196"/>
      <c r="G780" s="145"/>
      <c r="H780" s="169">
        <v>0</v>
      </c>
      <c r="I780" s="140"/>
      <c r="J780" s="140"/>
      <c r="K780" s="140"/>
      <c r="L780" s="140"/>
      <c r="M780" s="140"/>
      <c r="N780" s="140"/>
      <c r="O780" s="140"/>
      <c r="P780" s="140"/>
      <c r="Q780" s="140"/>
      <c r="R780" s="140" t="s">
        <v>127</v>
      </c>
      <c r="S780" s="140">
        <v>0</v>
      </c>
      <c r="T780" s="140"/>
      <c r="U780" s="140"/>
      <c r="V780" s="140"/>
      <c r="W780" s="140"/>
      <c r="X780" s="140"/>
      <c r="Y780" s="140"/>
      <c r="Z780" s="140"/>
      <c r="AA780" s="140"/>
      <c r="AB780" s="140"/>
      <c r="AC780" s="140"/>
      <c r="AD780" s="140"/>
      <c r="AE780" s="140"/>
      <c r="AF780" s="140"/>
      <c r="AG780" s="140"/>
      <c r="AH780" s="140"/>
      <c r="AI780" s="140"/>
      <c r="AJ780" s="140"/>
      <c r="AK780" s="140"/>
      <c r="AL780" s="140"/>
      <c r="AM780" s="140"/>
      <c r="AN780" s="140"/>
      <c r="AO780" s="140"/>
      <c r="AP780" s="140"/>
      <c r="AQ780" s="140"/>
      <c r="AR780" s="140"/>
      <c r="AS780" s="140"/>
      <c r="AT780" s="140"/>
      <c r="AU780" s="140"/>
    </row>
    <row r="781" spans="1:47" outlineLevel="1">
      <c r="A781" s="141">
        <v>211</v>
      </c>
      <c r="B781" s="143" t="s">
        <v>806</v>
      </c>
      <c r="C781" s="158" t="s">
        <v>807</v>
      </c>
      <c r="D781" s="182" t="s">
        <v>174</v>
      </c>
      <c r="E781" s="196">
        <v>5.9</v>
      </c>
      <c r="F781" s="196"/>
      <c r="G781" s="145">
        <f>ROUND(E781*F781,2)</f>
        <v>0</v>
      </c>
      <c r="H781" s="169" t="s">
        <v>1466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125</v>
      </c>
      <c r="S781" s="140"/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1557</v>
      </c>
      <c r="D782" s="183"/>
      <c r="E782" s="174">
        <v>5.9</v>
      </c>
      <c r="F782" s="196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127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outlineLevel="1">
      <c r="A783" s="141">
        <v>212</v>
      </c>
      <c r="B783" s="143" t="s">
        <v>808</v>
      </c>
      <c r="C783" s="158" t="s">
        <v>809</v>
      </c>
      <c r="D783" s="182" t="s">
        <v>174</v>
      </c>
      <c r="E783" s="196">
        <v>47.2</v>
      </c>
      <c r="F783" s="196"/>
      <c r="G783" s="145">
        <f>ROUND(E783*F783,2)</f>
        <v>0</v>
      </c>
      <c r="H783" s="169" t="s">
        <v>1466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125</v>
      </c>
      <c r="S783" s="140"/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/>
      <c r="B784" s="143"/>
      <c r="C784" s="159" t="s">
        <v>1559</v>
      </c>
      <c r="D784" s="183"/>
      <c r="E784" s="174">
        <v>47.2</v>
      </c>
      <c r="F784" s="196"/>
      <c r="G784" s="145"/>
      <c r="H784" s="169">
        <v>0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127</v>
      </c>
      <c r="S784" s="140">
        <v>0</v>
      </c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 outlineLevel="1">
      <c r="A785" s="141">
        <v>213</v>
      </c>
      <c r="B785" s="143" t="s">
        <v>810</v>
      </c>
      <c r="C785" s="158" t="s">
        <v>811</v>
      </c>
      <c r="D785" s="182" t="s">
        <v>174</v>
      </c>
      <c r="E785" s="196">
        <v>5.9</v>
      </c>
      <c r="F785" s="196"/>
      <c r="G785" s="145">
        <f>ROUND(E785*F785,2)</f>
        <v>0</v>
      </c>
      <c r="H785" s="169" t="s">
        <v>1466</v>
      </c>
      <c r="I785" s="140"/>
      <c r="J785" s="140"/>
      <c r="K785" s="140"/>
      <c r="L785" s="140"/>
      <c r="M785" s="140"/>
      <c r="N785" s="140"/>
      <c r="O785" s="140"/>
      <c r="P785" s="140"/>
      <c r="Q785" s="140"/>
      <c r="R785" s="140" t="s">
        <v>125</v>
      </c>
      <c r="S785" s="140"/>
      <c r="T785" s="140"/>
      <c r="U785" s="140"/>
      <c r="V785" s="140"/>
      <c r="W785" s="140"/>
      <c r="X785" s="140"/>
      <c r="Y785" s="140"/>
      <c r="Z785" s="140"/>
      <c r="AA785" s="140"/>
      <c r="AB785" s="140"/>
      <c r="AC785" s="140"/>
      <c r="AD785" s="140"/>
      <c r="AE785" s="140"/>
      <c r="AF785" s="140"/>
      <c r="AG785" s="140"/>
      <c r="AH785" s="140"/>
      <c r="AI785" s="140"/>
      <c r="AJ785" s="140"/>
      <c r="AK785" s="140"/>
      <c r="AL785" s="140"/>
      <c r="AM785" s="140"/>
      <c r="AN785" s="140"/>
      <c r="AO785" s="140"/>
      <c r="AP785" s="140"/>
      <c r="AQ785" s="140"/>
      <c r="AR785" s="140"/>
      <c r="AS785" s="140"/>
      <c r="AT785" s="140"/>
      <c r="AU785" s="140"/>
    </row>
    <row r="786" spans="1:47" outlineLevel="1">
      <c r="A786" s="141"/>
      <c r="B786" s="143"/>
      <c r="C786" s="159" t="s">
        <v>1557</v>
      </c>
      <c r="D786" s="183"/>
      <c r="E786" s="174">
        <v>5.9</v>
      </c>
      <c r="F786" s="196"/>
      <c r="G786" s="145"/>
      <c r="H786" s="169">
        <v>0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127</v>
      </c>
      <c r="S786" s="140">
        <v>0</v>
      </c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>
      <c r="A787" s="142" t="s">
        <v>122</v>
      </c>
      <c r="B787" s="144" t="s">
        <v>74</v>
      </c>
      <c r="C787" s="160" t="s">
        <v>75</v>
      </c>
      <c r="D787" s="184"/>
      <c r="E787" s="146"/>
      <c r="F787" s="197"/>
      <c r="G787" s="146">
        <f>SUMIF(R788:R789,"&lt;&gt;NOR",G788:G789)</f>
        <v>0</v>
      </c>
      <c r="H787" s="170"/>
      <c r="I787" s="140"/>
      <c r="R787" t="s">
        <v>123</v>
      </c>
    </row>
    <row r="788" spans="1:47" outlineLevel="1">
      <c r="A788" s="141">
        <v>214</v>
      </c>
      <c r="B788" s="143" t="s">
        <v>812</v>
      </c>
      <c r="C788" s="203" t="s">
        <v>813</v>
      </c>
      <c r="D788" s="204" t="s">
        <v>174</v>
      </c>
      <c r="E788" s="205">
        <v>3402.95</v>
      </c>
      <c r="F788" s="196"/>
      <c r="G788" s="145">
        <f>ROUND(E788*F788,2)</f>
        <v>0</v>
      </c>
      <c r="H788" s="169" t="s">
        <v>1466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125</v>
      </c>
      <c r="S788" s="140"/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/>
      <c r="B789" s="143"/>
      <c r="C789" s="210" t="s">
        <v>1560</v>
      </c>
      <c r="D789" s="208"/>
      <c r="E789" s="209">
        <v>3402.95</v>
      </c>
      <c r="F789" s="196"/>
      <c r="G789" s="145"/>
      <c r="H789" s="169">
        <v>0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127</v>
      </c>
      <c r="S789" s="140">
        <v>0</v>
      </c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>
      <c r="A790" s="142" t="s">
        <v>122</v>
      </c>
      <c r="B790" s="144" t="s">
        <v>76</v>
      </c>
      <c r="C790" s="160" t="s">
        <v>77</v>
      </c>
      <c r="D790" s="184"/>
      <c r="E790" s="146"/>
      <c r="F790" s="197"/>
      <c r="G790" s="146">
        <f>SUMIF(R791:R844,"&lt;&gt;NOR",G791:G844)</f>
        <v>0</v>
      </c>
      <c r="H790" s="170"/>
      <c r="I790" s="140"/>
      <c r="R790" t="s">
        <v>123</v>
      </c>
    </row>
    <row r="791" spans="1:47" ht="22.5" outlineLevel="1">
      <c r="A791" s="141">
        <v>215</v>
      </c>
      <c r="B791" s="143" t="s">
        <v>814</v>
      </c>
      <c r="C791" s="203" t="s">
        <v>815</v>
      </c>
      <c r="D791" s="204" t="s">
        <v>167</v>
      </c>
      <c r="E791" s="205">
        <v>930</v>
      </c>
      <c r="F791" s="205"/>
      <c r="G791" s="145">
        <f>ROUND(E791*F791,2)</f>
        <v>0</v>
      </c>
      <c r="H791" s="169" t="s">
        <v>1466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125</v>
      </c>
      <c r="S791" s="140"/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207" t="s">
        <v>225</v>
      </c>
      <c r="D792" s="208"/>
      <c r="E792" s="209">
        <v>930</v>
      </c>
      <c r="F792" s="205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127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ht="22.5" outlineLevel="1">
      <c r="A793" s="141">
        <v>216</v>
      </c>
      <c r="B793" s="143" t="s">
        <v>816</v>
      </c>
      <c r="C793" s="203" t="s">
        <v>817</v>
      </c>
      <c r="D793" s="204" t="s">
        <v>167</v>
      </c>
      <c r="E793" s="205">
        <v>387</v>
      </c>
      <c r="F793" s="205"/>
      <c r="G793" s="145">
        <f>ROUND(E793*F793,2)</f>
        <v>0</v>
      </c>
      <c r="H793" s="169" t="s">
        <v>1466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125</v>
      </c>
      <c r="S793" s="140"/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207" t="s">
        <v>580</v>
      </c>
      <c r="D794" s="208"/>
      <c r="E794" s="209"/>
      <c r="F794" s="205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127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/>
      <c r="B795" s="143"/>
      <c r="C795" s="207" t="s">
        <v>632</v>
      </c>
      <c r="D795" s="208"/>
      <c r="E795" s="209">
        <v>77</v>
      </c>
      <c r="F795" s="205"/>
      <c r="G795" s="145"/>
      <c r="H795" s="169">
        <v>0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127</v>
      </c>
      <c r="S795" s="140">
        <v>0</v>
      </c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207" t="s">
        <v>633</v>
      </c>
      <c r="D796" s="208"/>
      <c r="E796" s="209">
        <v>225</v>
      </c>
      <c r="F796" s="205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127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207" t="s">
        <v>581</v>
      </c>
      <c r="D797" s="208"/>
      <c r="E797" s="209">
        <v>85</v>
      </c>
      <c r="F797" s="205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127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ht="22.5" outlineLevel="1">
      <c r="A798" s="141">
        <v>217</v>
      </c>
      <c r="B798" s="143" t="s">
        <v>818</v>
      </c>
      <c r="C798" s="203" t="s">
        <v>819</v>
      </c>
      <c r="D798" s="204" t="s">
        <v>167</v>
      </c>
      <c r="E798" s="205">
        <v>930</v>
      </c>
      <c r="F798" s="205"/>
      <c r="G798" s="145">
        <f>ROUND(E798*F798,2)</f>
        <v>0</v>
      </c>
      <c r="H798" s="169" t="s">
        <v>1466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125</v>
      </c>
      <c r="S798" s="140"/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207" t="s">
        <v>225</v>
      </c>
      <c r="D799" s="208"/>
      <c r="E799" s="209">
        <v>930</v>
      </c>
      <c r="F799" s="205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127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ht="22.5" outlineLevel="1">
      <c r="A800" s="141">
        <v>218</v>
      </c>
      <c r="B800" s="143" t="s">
        <v>820</v>
      </c>
      <c r="C800" s="203" t="s">
        <v>821</v>
      </c>
      <c r="D800" s="204" t="s">
        <v>167</v>
      </c>
      <c r="E800" s="205">
        <v>387</v>
      </c>
      <c r="F800" s="205"/>
      <c r="G800" s="145">
        <f>ROUND(E800*F800,2)</f>
        <v>0</v>
      </c>
      <c r="H800" s="169" t="s">
        <v>1466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125</v>
      </c>
      <c r="S800" s="140"/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207" t="s">
        <v>580</v>
      </c>
      <c r="D801" s="208"/>
      <c r="E801" s="209"/>
      <c r="F801" s="205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127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207" t="s">
        <v>632</v>
      </c>
      <c r="D802" s="208"/>
      <c r="E802" s="209">
        <v>77</v>
      </c>
      <c r="F802" s="205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127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207" t="s">
        <v>633</v>
      </c>
      <c r="D803" s="208"/>
      <c r="E803" s="209">
        <v>225</v>
      </c>
      <c r="F803" s="205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127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207" t="s">
        <v>581</v>
      </c>
      <c r="D804" s="208"/>
      <c r="E804" s="209">
        <v>85</v>
      </c>
      <c r="F804" s="205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127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>
        <v>219</v>
      </c>
      <c r="B805" s="143" t="s">
        <v>822</v>
      </c>
      <c r="C805" s="203" t="s">
        <v>823</v>
      </c>
      <c r="D805" s="204" t="s">
        <v>167</v>
      </c>
      <c r="E805" s="205">
        <v>1475.04</v>
      </c>
      <c r="F805" s="205"/>
      <c r="G805" s="145">
        <f>ROUND(E805*F805,2)</f>
        <v>0</v>
      </c>
      <c r="H805" s="169" t="s">
        <v>1466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235</v>
      </c>
      <c r="S805" s="140"/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207" t="s">
        <v>1561</v>
      </c>
      <c r="D806" s="208"/>
      <c r="E806" s="209">
        <v>1041.5999999999999</v>
      </c>
      <c r="F806" s="205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127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207" t="s">
        <v>580</v>
      </c>
      <c r="D807" s="208"/>
      <c r="E807" s="209"/>
      <c r="F807" s="205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127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211" t="s">
        <v>646</v>
      </c>
      <c r="D808" s="212"/>
      <c r="E808" s="213"/>
      <c r="F808" s="205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127</v>
      </c>
      <c r="S808" s="140">
        <v>2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214" t="s">
        <v>824</v>
      </c>
      <c r="D809" s="212"/>
      <c r="E809" s="213">
        <v>77</v>
      </c>
      <c r="F809" s="205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127</v>
      </c>
      <c r="S809" s="140">
        <v>2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214" t="s">
        <v>825</v>
      </c>
      <c r="D810" s="212"/>
      <c r="E810" s="213">
        <v>225</v>
      </c>
      <c r="F810" s="205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127</v>
      </c>
      <c r="S810" s="140">
        <v>2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214" t="s">
        <v>826</v>
      </c>
      <c r="D811" s="212"/>
      <c r="E811" s="213">
        <v>85</v>
      </c>
      <c r="F811" s="205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127</v>
      </c>
      <c r="S811" s="140">
        <v>2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211" t="s">
        <v>654</v>
      </c>
      <c r="D812" s="212"/>
      <c r="E812" s="213"/>
      <c r="F812" s="205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127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207" t="s">
        <v>1562</v>
      </c>
      <c r="D813" s="208"/>
      <c r="E813" s="209">
        <v>433.44</v>
      </c>
      <c r="F813" s="205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127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>
        <v>220</v>
      </c>
      <c r="B814" s="143" t="s">
        <v>827</v>
      </c>
      <c r="C814" s="203" t="s">
        <v>828</v>
      </c>
      <c r="D814" s="204" t="s">
        <v>167</v>
      </c>
      <c r="E814" s="205">
        <v>1475.04</v>
      </c>
      <c r="F814" s="205"/>
      <c r="G814" s="145">
        <f>ROUND(E814*F814,2)</f>
        <v>0</v>
      </c>
      <c r="H814" s="169" t="s">
        <v>1466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235</v>
      </c>
      <c r="S814" s="140"/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207" t="s">
        <v>1561</v>
      </c>
      <c r="D815" s="208"/>
      <c r="E815" s="209">
        <v>1041.5999999999999</v>
      </c>
      <c r="F815" s="205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127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207" t="s">
        <v>580</v>
      </c>
      <c r="D816" s="208"/>
      <c r="E816" s="209"/>
      <c r="F816" s="205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127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211" t="s">
        <v>646</v>
      </c>
      <c r="D817" s="212"/>
      <c r="E817" s="213"/>
      <c r="F817" s="205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127</v>
      </c>
      <c r="S817" s="140">
        <v>2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214" t="s">
        <v>824</v>
      </c>
      <c r="D818" s="212"/>
      <c r="E818" s="213">
        <v>77</v>
      </c>
      <c r="F818" s="205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127</v>
      </c>
      <c r="S818" s="140">
        <v>2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214" t="s">
        <v>825</v>
      </c>
      <c r="D819" s="212"/>
      <c r="E819" s="213">
        <v>225</v>
      </c>
      <c r="F819" s="205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127</v>
      </c>
      <c r="S819" s="140">
        <v>2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214" t="s">
        <v>826</v>
      </c>
      <c r="D820" s="212"/>
      <c r="E820" s="213">
        <v>85</v>
      </c>
      <c r="F820" s="205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127</v>
      </c>
      <c r="S820" s="140">
        <v>2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211" t="s">
        <v>654</v>
      </c>
      <c r="D821" s="212"/>
      <c r="E821" s="213"/>
      <c r="F821" s="205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127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207" t="s">
        <v>1562</v>
      </c>
      <c r="D822" s="208"/>
      <c r="E822" s="209">
        <v>433.44</v>
      </c>
      <c r="F822" s="205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127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ht="22.5" outlineLevel="1">
      <c r="A823" s="141">
        <v>221</v>
      </c>
      <c r="B823" s="143" t="s">
        <v>829</v>
      </c>
      <c r="C823" s="203" t="s">
        <v>830</v>
      </c>
      <c r="D823" s="204" t="s">
        <v>167</v>
      </c>
      <c r="E823" s="205">
        <v>310</v>
      </c>
      <c r="F823" s="205"/>
      <c r="G823" s="145">
        <f>ROUND(E823*F823,2)</f>
        <v>0</v>
      </c>
      <c r="H823" s="169" t="s">
        <v>1467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125</v>
      </c>
      <c r="S823" s="140"/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207" t="s">
        <v>580</v>
      </c>
      <c r="D824" s="208"/>
      <c r="E824" s="209"/>
      <c r="F824" s="205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127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207" t="s">
        <v>633</v>
      </c>
      <c r="D825" s="208"/>
      <c r="E825" s="209">
        <v>225</v>
      </c>
      <c r="F825" s="205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127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207" t="s">
        <v>581</v>
      </c>
      <c r="D826" s="208"/>
      <c r="E826" s="209">
        <v>85</v>
      </c>
      <c r="F826" s="205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127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ht="22.5" outlineLevel="1">
      <c r="A827" s="141">
        <v>222</v>
      </c>
      <c r="B827" s="143" t="s">
        <v>831</v>
      </c>
      <c r="C827" s="203" t="s">
        <v>832</v>
      </c>
      <c r="D827" s="204" t="s">
        <v>167</v>
      </c>
      <c r="E827" s="205">
        <v>917.96</v>
      </c>
      <c r="F827" s="205"/>
      <c r="G827" s="145">
        <f>ROUND(E827*F827,2)</f>
        <v>0</v>
      </c>
      <c r="H827" s="169" t="s">
        <v>1466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139</v>
      </c>
      <c r="S827" s="140"/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207" t="s">
        <v>666</v>
      </c>
      <c r="D828" s="208"/>
      <c r="E828" s="209"/>
      <c r="F828" s="205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127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207" t="s">
        <v>672</v>
      </c>
      <c r="D829" s="208"/>
      <c r="E829" s="209">
        <v>43</v>
      </c>
      <c r="F829" s="205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127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207" t="s">
        <v>674</v>
      </c>
      <c r="D830" s="208"/>
      <c r="E830" s="209">
        <v>22</v>
      </c>
      <c r="F830" s="205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127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207" t="s">
        <v>667</v>
      </c>
      <c r="D831" s="208"/>
      <c r="E831" s="209">
        <v>446</v>
      </c>
      <c r="F831" s="205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127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207" t="s">
        <v>677</v>
      </c>
      <c r="D832" s="208"/>
      <c r="E832" s="209">
        <v>128</v>
      </c>
      <c r="F832" s="205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127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207" t="s">
        <v>833</v>
      </c>
      <c r="D833" s="208"/>
      <c r="E833" s="209"/>
      <c r="F833" s="205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127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211" t="s">
        <v>646</v>
      </c>
      <c r="D834" s="212"/>
      <c r="E834" s="213"/>
      <c r="F834" s="205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127</v>
      </c>
      <c r="S834" s="140">
        <v>2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214" t="s">
        <v>834</v>
      </c>
      <c r="D835" s="212"/>
      <c r="E835" s="213">
        <v>257.14</v>
      </c>
      <c r="F835" s="205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127</v>
      </c>
      <c r="S835" s="140">
        <v>2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214" t="s">
        <v>835</v>
      </c>
      <c r="D836" s="212"/>
      <c r="E836" s="213">
        <v>370.34</v>
      </c>
      <c r="F836" s="205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127</v>
      </c>
      <c r="S836" s="140">
        <v>2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outlineLevel="1">
      <c r="A837" s="141"/>
      <c r="B837" s="143"/>
      <c r="C837" s="214" t="s">
        <v>836</v>
      </c>
      <c r="D837" s="212"/>
      <c r="E837" s="213">
        <v>-50.3018</v>
      </c>
      <c r="F837" s="205"/>
      <c r="G837" s="145"/>
      <c r="H837" s="169">
        <v>0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127</v>
      </c>
      <c r="S837" s="140">
        <v>2</v>
      </c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214" t="s">
        <v>837</v>
      </c>
      <c r="D838" s="212"/>
      <c r="E838" s="213">
        <v>-10.225</v>
      </c>
      <c r="F838" s="205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127</v>
      </c>
      <c r="S838" s="140">
        <v>2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/>
      <c r="B839" s="143"/>
      <c r="C839" s="214" t="s">
        <v>838</v>
      </c>
      <c r="D839" s="212"/>
      <c r="E839" s="213">
        <v>259.58</v>
      </c>
      <c r="F839" s="205"/>
      <c r="G839" s="145"/>
      <c r="H839" s="169">
        <v>0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127</v>
      </c>
      <c r="S839" s="140">
        <v>2</v>
      </c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214" t="s">
        <v>839</v>
      </c>
      <c r="D840" s="212"/>
      <c r="E840" s="213">
        <v>-28.230499999999999</v>
      </c>
      <c r="F840" s="205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127</v>
      </c>
      <c r="S840" s="140">
        <v>2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outlineLevel="1">
      <c r="A841" s="141"/>
      <c r="B841" s="143"/>
      <c r="C841" s="214" t="s">
        <v>840</v>
      </c>
      <c r="D841" s="212"/>
      <c r="E841" s="213">
        <v>-1.28</v>
      </c>
      <c r="F841" s="205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127</v>
      </c>
      <c r="S841" s="140">
        <v>2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outlineLevel="1">
      <c r="A842" s="141"/>
      <c r="B842" s="143"/>
      <c r="C842" s="211" t="s">
        <v>654</v>
      </c>
      <c r="D842" s="212"/>
      <c r="E842" s="213"/>
      <c r="F842" s="205"/>
      <c r="G842" s="145"/>
      <c r="H842" s="169">
        <v>0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127</v>
      </c>
      <c r="S842" s="140">
        <v>0</v>
      </c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207" t="s">
        <v>841</v>
      </c>
      <c r="D843" s="208"/>
      <c r="E843" s="209">
        <v>278.95805000000001</v>
      </c>
      <c r="F843" s="205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127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>
        <v>223</v>
      </c>
      <c r="B844" s="143" t="s">
        <v>842</v>
      </c>
      <c r="C844" s="203" t="s">
        <v>843</v>
      </c>
      <c r="D844" s="204" t="s">
        <v>0</v>
      </c>
      <c r="E844" s="205">
        <v>4.05</v>
      </c>
      <c r="F844" s="205"/>
      <c r="G844" s="145">
        <f>ROUND(E844*F844,2)</f>
        <v>0</v>
      </c>
      <c r="H844" s="169" t="s">
        <v>1466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125</v>
      </c>
      <c r="S844" s="140"/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>
      <c r="A845" s="142" t="s">
        <v>122</v>
      </c>
      <c r="B845" s="144" t="s">
        <v>78</v>
      </c>
      <c r="C845" s="160" t="s">
        <v>79</v>
      </c>
      <c r="D845" s="184"/>
      <c r="E845" s="146"/>
      <c r="F845" s="197"/>
      <c r="G845" s="146">
        <f>SUMIF(R846:R965,"&lt;&gt;NOR",G846:G965)</f>
        <v>0</v>
      </c>
      <c r="H845" s="170"/>
      <c r="I845" s="140"/>
      <c r="R845" t="s">
        <v>123</v>
      </c>
    </row>
    <row r="846" spans="1:47" ht="22.5" outlineLevel="1">
      <c r="A846" s="141">
        <v>224</v>
      </c>
      <c r="B846" s="143" t="s">
        <v>844</v>
      </c>
      <c r="C846" s="158" t="s">
        <v>845</v>
      </c>
      <c r="D846" s="182" t="s">
        <v>167</v>
      </c>
      <c r="E846" s="145">
        <v>783.2</v>
      </c>
      <c r="F846" s="196"/>
      <c r="G846" s="145">
        <f>ROUND(E846*F846,2)</f>
        <v>0</v>
      </c>
      <c r="H846" s="169" t="s">
        <v>1466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125</v>
      </c>
      <c r="S846" s="140"/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/>
      <c r="B847" s="143"/>
      <c r="C847" s="159" t="s">
        <v>684</v>
      </c>
      <c r="D847" s="183"/>
      <c r="E847" s="174"/>
      <c r="F847" s="196"/>
      <c r="G847" s="145"/>
      <c r="H847" s="169">
        <v>0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127</v>
      </c>
      <c r="S847" s="140">
        <v>0</v>
      </c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685</v>
      </c>
      <c r="D848" s="183"/>
      <c r="E848" s="174">
        <v>175</v>
      </c>
      <c r="F848" s="196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127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846</v>
      </c>
      <c r="D849" s="183"/>
      <c r="E849" s="174">
        <v>53.1</v>
      </c>
      <c r="F849" s="196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127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/>
      <c r="B850" s="143"/>
      <c r="C850" s="159" t="s">
        <v>847</v>
      </c>
      <c r="D850" s="183"/>
      <c r="E850" s="174">
        <v>385</v>
      </c>
      <c r="F850" s="196"/>
      <c r="G850" s="145"/>
      <c r="H850" s="169">
        <v>0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127</v>
      </c>
      <c r="S850" s="140">
        <v>0</v>
      </c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848</v>
      </c>
      <c r="D851" s="183"/>
      <c r="E851" s="174">
        <v>92.7</v>
      </c>
      <c r="F851" s="196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127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849</v>
      </c>
      <c r="D852" s="183"/>
      <c r="E852" s="174">
        <v>9</v>
      </c>
      <c r="F852" s="196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127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850</v>
      </c>
      <c r="D853" s="183"/>
      <c r="E853" s="174">
        <v>35</v>
      </c>
      <c r="F853" s="196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127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851</v>
      </c>
      <c r="D854" s="183"/>
      <c r="E854" s="174">
        <v>23.4</v>
      </c>
      <c r="F854" s="196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127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/>
      <c r="B855" s="143"/>
      <c r="C855" s="159" t="s">
        <v>852</v>
      </c>
      <c r="D855" s="183"/>
      <c r="E855" s="174">
        <v>10</v>
      </c>
      <c r="F855" s="196"/>
      <c r="G855" s="145"/>
      <c r="H855" s="169">
        <v>0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127</v>
      </c>
      <c r="S855" s="140">
        <v>0</v>
      </c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ht="22.5" outlineLevel="1">
      <c r="A856" s="141">
        <v>225</v>
      </c>
      <c r="B856" s="143" t="s">
        <v>853</v>
      </c>
      <c r="C856" s="158" t="s">
        <v>854</v>
      </c>
      <c r="D856" s="182" t="s">
        <v>167</v>
      </c>
      <c r="E856" s="145">
        <v>595</v>
      </c>
      <c r="F856" s="196"/>
      <c r="G856" s="145">
        <f>ROUND(E856*F856,2)</f>
        <v>0</v>
      </c>
      <c r="H856" s="169" t="s">
        <v>1466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125</v>
      </c>
      <c r="S856" s="140"/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684</v>
      </c>
      <c r="D857" s="183"/>
      <c r="E857" s="174"/>
      <c r="F857" s="196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127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685</v>
      </c>
      <c r="D858" s="183"/>
      <c r="E858" s="174">
        <v>175</v>
      </c>
      <c r="F858" s="196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127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847</v>
      </c>
      <c r="D859" s="183"/>
      <c r="E859" s="174">
        <v>385</v>
      </c>
      <c r="F859" s="196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127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850</v>
      </c>
      <c r="D860" s="183"/>
      <c r="E860" s="174">
        <v>35</v>
      </c>
      <c r="F860" s="196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127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ht="22.5" outlineLevel="1">
      <c r="A861" s="141">
        <v>226</v>
      </c>
      <c r="B861" s="143" t="s">
        <v>855</v>
      </c>
      <c r="C861" s="158" t="s">
        <v>856</v>
      </c>
      <c r="D861" s="182" t="s">
        <v>167</v>
      </c>
      <c r="E861" s="145">
        <v>188.2</v>
      </c>
      <c r="F861" s="196"/>
      <c r="G861" s="145">
        <f>ROUND(E861*F861,2)</f>
        <v>0</v>
      </c>
      <c r="H861" s="169" t="s">
        <v>1466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125</v>
      </c>
      <c r="S861" s="140"/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684</v>
      </c>
      <c r="D862" s="183"/>
      <c r="E862" s="174"/>
      <c r="F862" s="196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127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857</v>
      </c>
      <c r="D863" s="183"/>
      <c r="E863" s="174"/>
      <c r="F863" s="196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127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846</v>
      </c>
      <c r="D864" s="183"/>
      <c r="E864" s="174">
        <v>53.1</v>
      </c>
      <c r="F864" s="196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127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858</v>
      </c>
      <c r="D865" s="183"/>
      <c r="E865" s="174"/>
      <c r="F865" s="196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127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848</v>
      </c>
      <c r="D866" s="183"/>
      <c r="E866" s="174">
        <v>92.7</v>
      </c>
      <c r="F866" s="196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127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849</v>
      </c>
      <c r="D867" s="183"/>
      <c r="E867" s="174">
        <v>9</v>
      </c>
      <c r="F867" s="196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127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859</v>
      </c>
      <c r="D868" s="183"/>
      <c r="E868" s="174"/>
      <c r="F868" s="196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127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851</v>
      </c>
      <c r="D869" s="183"/>
      <c r="E869" s="174">
        <v>23.4</v>
      </c>
      <c r="F869" s="196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127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852</v>
      </c>
      <c r="D870" s="183"/>
      <c r="E870" s="174">
        <v>10</v>
      </c>
      <c r="F870" s="196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127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>
        <v>227</v>
      </c>
      <c r="B871" s="143" t="s">
        <v>822</v>
      </c>
      <c r="C871" s="158" t="s">
        <v>860</v>
      </c>
      <c r="D871" s="182" t="s">
        <v>167</v>
      </c>
      <c r="E871" s="145">
        <v>877.18</v>
      </c>
      <c r="F871" s="196"/>
      <c r="G871" s="145">
        <f>ROUND(E871*F871,2)</f>
        <v>0</v>
      </c>
      <c r="H871" s="169" t="s">
        <v>1466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235</v>
      </c>
      <c r="S871" s="140"/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684</v>
      </c>
      <c r="D872" s="183"/>
      <c r="E872" s="174"/>
      <c r="F872" s="196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127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61" t="s">
        <v>646</v>
      </c>
      <c r="D873" s="185"/>
      <c r="E873" s="175"/>
      <c r="F873" s="196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127</v>
      </c>
      <c r="S873" s="140">
        <v>2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62" t="s">
        <v>861</v>
      </c>
      <c r="D874" s="185"/>
      <c r="E874" s="175">
        <v>175</v>
      </c>
      <c r="F874" s="196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127</v>
      </c>
      <c r="S874" s="140">
        <v>2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62" t="s">
        <v>862</v>
      </c>
      <c r="D875" s="185"/>
      <c r="E875" s="175">
        <v>53.1</v>
      </c>
      <c r="F875" s="196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127</v>
      </c>
      <c r="S875" s="140">
        <v>2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62" t="s">
        <v>863</v>
      </c>
      <c r="D876" s="185"/>
      <c r="E876" s="175">
        <v>385</v>
      </c>
      <c r="F876" s="196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127</v>
      </c>
      <c r="S876" s="140">
        <v>2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62" t="s">
        <v>864</v>
      </c>
      <c r="D877" s="185"/>
      <c r="E877" s="175">
        <v>92.7</v>
      </c>
      <c r="F877" s="196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127</v>
      </c>
      <c r="S877" s="140">
        <v>2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62" t="s">
        <v>865</v>
      </c>
      <c r="D878" s="185"/>
      <c r="E878" s="175">
        <v>9</v>
      </c>
      <c r="F878" s="196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127</v>
      </c>
      <c r="S878" s="140">
        <v>2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/>
      <c r="B879" s="143"/>
      <c r="C879" s="162" t="s">
        <v>866</v>
      </c>
      <c r="D879" s="185"/>
      <c r="E879" s="175">
        <v>35</v>
      </c>
      <c r="F879" s="196"/>
      <c r="G879" s="145"/>
      <c r="H879" s="169">
        <v>0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127</v>
      </c>
      <c r="S879" s="140">
        <v>2</v>
      </c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62" t="s">
        <v>867</v>
      </c>
      <c r="D880" s="185"/>
      <c r="E880" s="175">
        <v>23.4</v>
      </c>
      <c r="F880" s="196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127</v>
      </c>
      <c r="S880" s="140">
        <v>2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62" t="s">
        <v>868</v>
      </c>
      <c r="D881" s="185"/>
      <c r="E881" s="175">
        <v>10</v>
      </c>
      <c r="F881" s="196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127</v>
      </c>
      <c r="S881" s="140">
        <v>2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61" t="s">
        <v>654</v>
      </c>
      <c r="D882" s="185"/>
      <c r="E882" s="175"/>
      <c r="F882" s="196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127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1563</v>
      </c>
      <c r="D883" s="183"/>
      <c r="E883" s="174">
        <v>877.18</v>
      </c>
      <c r="F883" s="196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127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ht="22.5" outlineLevel="1">
      <c r="A884" s="141">
        <v>228</v>
      </c>
      <c r="B884" s="143" t="s">
        <v>869</v>
      </c>
      <c r="C884" s="203" t="s">
        <v>870</v>
      </c>
      <c r="D884" s="204" t="s">
        <v>167</v>
      </c>
      <c r="E884" s="205">
        <v>1079.7</v>
      </c>
      <c r="F884" s="205"/>
      <c r="G884" s="145">
        <f>ROUND(E884*F884,2)</f>
        <v>0</v>
      </c>
      <c r="H884" s="169" t="s">
        <v>1466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125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207" t="s">
        <v>684</v>
      </c>
      <c r="D885" s="208"/>
      <c r="E885" s="209"/>
      <c r="F885" s="205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127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/>
      <c r="B886" s="143"/>
      <c r="C886" s="207" t="s">
        <v>871</v>
      </c>
      <c r="D886" s="208"/>
      <c r="E886" s="209">
        <v>350</v>
      </c>
      <c r="F886" s="205"/>
      <c r="G886" s="145"/>
      <c r="H886" s="169">
        <v>0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127</v>
      </c>
      <c r="S886" s="140">
        <v>0</v>
      </c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207" t="s">
        <v>872</v>
      </c>
      <c r="D887" s="208"/>
      <c r="E887" s="209">
        <v>106.2</v>
      </c>
      <c r="F887" s="205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127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207" t="s">
        <v>847</v>
      </c>
      <c r="D888" s="208"/>
      <c r="E888" s="209">
        <v>385</v>
      </c>
      <c r="F888" s="205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127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/>
      <c r="B889" s="143"/>
      <c r="C889" s="207" t="s">
        <v>848</v>
      </c>
      <c r="D889" s="208"/>
      <c r="E889" s="209">
        <v>92.7</v>
      </c>
      <c r="F889" s="205"/>
      <c r="G889" s="145"/>
      <c r="H889" s="169">
        <v>0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127</v>
      </c>
      <c r="S889" s="140">
        <v>0</v>
      </c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207" t="s">
        <v>849</v>
      </c>
      <c r="D890" s="208"/>
      <c r="E890" s="209">
        <v>9</v>
      </c>
      <c r="F890" s="205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127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/>
      <c r="B891" s="143"/>
      <c r="C891" s="207" t="s">
        <v>873</v>
      </c>
      <c r="D891" s="208"/>
      <c r="E891" s="209">
        <v>70</v>
      </c>
      <c r="F891" s="205"/>
      <c r="G891" s="145"/>
      <c r="H891" s="169">
        <v>0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127</v>
      </c>
      <c r="S891" s="140">
        <v>0</v>
      </c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207" t="s">
        <v>874</v>
      </c>
      <c r="D892" s="208"/>
      <c r="E892" s="209">
        <v>46.8</v>
      </c>
      <c r="F892" s="205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127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/>
      <c r="B893" s="143"/>
      <c r="C893" s="207" t="s">
        <v>875</v>
      </c>
      <c r="D893" s="208"/>
      <c r="E893" s="209">
        <v>20</v>
      </c>
      <c r="F893" s="205"/>
      <c r="G893" s="145"/>
      <c r="H893" s="169">
        <v>0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127</v>
      </c>
      <c r="S893" s="140">
        <v>0</v>
      </c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>
        <v>229</v>
      </c>
      <c r="B894" s="143" t="s">
        <v>876</v>
      </c>
      <c r="C894" s="203" t="s">
        <v>877</v>
      </c>
      <c r="D894" s="204" t="s">
        <v>167</v>
      </c>
      <c r="E894" s="205">
        <v>76.61</v>
      </c>
      <c r="F894" s="205"/>
      <c r="G894" s="145">
        <f>ROUND(E894*F894,2)</f>
        <v>0</v>
      </c>
      <c r="H894" s="169" t="s">
        <v>1466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235</v>
      </c>
      <c r="S894" s="140"/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/>
      <c r="B895" s="143"/>
      <c r="C895" s="207" t="s">
        <v>684</v>
      </c>
      <c r="D895" s="208"/>
      <c r="E895" s="209"/>
      <c r="F895" s="205"/>
      <c r="G895" s="145"/>
      <c r="H895" s="169">
        <v>0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127</v>
      </c>
      <c r="S895" s="140">
        <v>0</v>
      </c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/>
      <c r="B896" s="143"/>
      <c r="C896" s="211" t="s">
        <v>646</v>
      </c>
      <c r="D896" s="212"/>
      <c r="E896" s="213"/>
      <c r="F896" s="205"/>
      <c r="G896" s="145"/>
      <c r="H896" s="169">
        <v>0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127</v>
      </c>
      <c r="S896" s="140">
        <v>2</v>
      </c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outlineLevel="1">
      <c r="A897" s="141"/>
      <c r="B897" s="143"/>
      <c r="C897" s="214" t="s">
        <v>866</v>
      </c>
      <c r="D897" s="212"/>
      <c r="E897" s="213">
        <v>35</v>
      </c>
      <c r="F897" s="205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127</v>
      </c>
      <c r="S897" s="140">
        <v>2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/>
      <c r="B898" s="143"/>
      <c r="C898" s="214" t="s">
        <v>867</v>
      </c>
      <c r="D898" s="212"/>
      <c r="E898" s="213">
        <v>23.4</v>
      </c>
      <c r="F898" s="205"/>
      <c r="G898" s="145"/>
      <c r="H898" s="169">
        <v>0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127</v>
      </c>
      <c r="S898" s="140">
        <v>2</v>
      </c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214" t="s">
        <v>868</v>
      </c>
      <c r="D899" s="212"/>
      <c r="E899" s="213">
        <v>10</v>
      </c>
      <c r="F899" s="205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127</v>
      </c>
      <c r="S899" s="140">
        <v>2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/>
      <c r="B900" s="143"/>
      <c r="C900" s="211" t="s">
        <v>654</v>
      </c>
      <c r="D900" s="212"/>
      <c r="E900" s="213"/>
      <c r="F900" s="205"/>
      <c r="G900" s="145"/>
      <c r="H900" s="169">
        <v>0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127</v>
      </c>
      <c r="S900" s="140">
        <v>0</v>
      </c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207" t="s">
        <v>1564</v>
      </c>
      <c r="D901" s="208"/>
      <c r="E901" s="209">
        <v>76.61</v>
      </c>
      <c r="F901" s="205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127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outlineLevel="1">
      <c r="A902" s="141">
        <v>230</v>
      </c>
      <c r="B902" s="143" t="s">
        <v>233</v>
      </c>
      <c r="C902" s="203" t="s">
        <v>878</v>
      </c>
      <c r="D902" s="204" t="s">
        <v>167</v>
      </c>
      <c r="E902" s="205">
        <v>1132.6600000000001</v>
      </c>
      <c r="F902" s="205"/>
      <c r="G902" s="145">
        <f>ROUND(E902*F902,2)</f>
        <v>0</v>
      </c>
      <c r="H902" s="169" t="s">
        <v>1466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235</v>
      </c>
      <c r="S902" s="140"/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/>
      <c r="B903" s="143"/>
      <c r="C903" s="207" t="s">
        <v>684</v>
      </c>
      <c r="D903" s="208"/>
      <c r="E903" s="209"/>
      <c r="F903" s="205"/>
      <c r="G903" s="145"/>
      <c r="H903" s="169">
        <v>0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127</v>
      </c>
      <c r="S903" s="140">
        <v>0</v>
      </c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/>
      <c r="B904" s="143"/>
      <c r="C904" s="211" t="s">
        <v>646</v>
      </c>
      <c r="D904" s="212"/>
      <c r="E904" s="213"/>
      <c r="F904" s="205"/>
      <c r="G904" s="145"/>
      <c r="H904" s="169">
        <v>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127</v>
      </c>
      <c r="S904" s="140">
        <v>2</v>
      </c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/>
      <c r="B905" s="143"/>
      <c r="C905" s="214" t="s">
        <v>879</v>
      </c>
      <c r="D905" s="212"/>
      <c r="E905" s="213">
        <v>350</v>
      </c>
      <c r="F905" s="205"/>
      <c r="G905" s="145"/>
      <c r="H905" s="169">
        <v>0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127</v>
      </c>
      <c r="S905" s="140">
        <v>2</v>
      </c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214" t="s">
        <v>880</v>
      </c>
      <c r="D906" s="212"/>
      <c r="E906" s="213">
        <v>106.2</v>
      </c>
      <c r="F906" s="205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127</v>
      </c>
      <c r="S906" s="140">
        <v>2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/>
      <c r="B907" s="143"/>
      <c r="C907" s="214" t="s">
        <v>863</v>
      </c>
      <c r="D907" s="212"/>
      <c r="E907" s="213">
        <v>385</v>
      </c>
      <c r="F907" s="205"/>
      <c r="G907" s="145"/>
      <c r="H907" s="169">
        <v>0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127</v>
      </c>
      <c r="S907" s="140">
        <v>2</v>
      </c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 outlineLevel="1">
      <c r="A908" s="141"/>
      <c r="B908" s="143"/>
      <c r="C908" s="214" t="s">
        <v>864</v>
      </c>
      <c r="D908" s="212"/>
      <c r="E908" s="213">
        <v>92.7</v>
      </c>
      <c r="F908" s="205"/>
      <c r="G908" s="145"/>
      <c r="H908" s="169">
        <v>0</v>
      </c>
      <c r="I908" s="140"/>
      <c r="J908" s="140"/>
      <c r="K908" s="140"/>
      <c r="L908" s="140"/>
      <c r="M908" s="140"/>
      <c r="N908" s="140"/>
      <c r="O908" s="140"/>
      <c r="P908" s="140"/>
      <c r="Q908" s="140"/>
      <c r="R908" s="140" t="s">
        <v>127</v>
      </c>
      <c r="S908" s="140">
        <v>2</v>
      </c>
      <c r="T908" s="140"/>
      <c r="U908" s="140"/>
      <c r="V908" s="140"/>
      <c r="W908" s="140"/>
      <c r="X908" s="140"/>
      <c r="Y908" s="140"/>
      <c r="Z908" s="140"/>
      <c r="AA908" s="140"/>
      <c r="AB908" s="140"/>
      <c r="AC908" s="140"/>
      <c r="AD908" s="140"/>
      <c r="AE908" s="140"/>
      <c r="AF908" s="140"/>
      <c r="AG908" s="140"/>
      <c r="AH908" s="140"/>
      <c r="AI908" s="140"/>
      <c r="AJ908" s="140"/>
      <c r="AK908" s="140"/>
      <c r="AL908" s="140"/>
      <c r="AM908" s="140"/>
      <c r="AN908" s="140"/>
      <c r="AO908" s="140"/>
      <c r="AP908" s="140"/>
      <c r="AQ908" s="140"/>
      <c r="AR908" s="140"/>
      <c r="AS908" s="140"/>
      <c r="AT908" s="140"/>
      <c r="AU908" s="140"/>
    </row>
    <row r="909" spans="1:47" outlineLevel="1">
      <c r="A909" s="141"/>
      <c r="B909" s="143"/>
      <c r="C909" s="214" t="s">
        <v>865</v>
      </c>
      <c r="D909" s="212"/>
      <c r="E909" s="213">
        <v>9</v>
      </c>
      <c r="F909" s="205"/>
      <c r="G909" s="145"/>
      <c r="H909" s="169">
        <v>0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127</v>
      </c>
      <c r="S909" s="140">
        <v>2</v>
      </c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214" t="s">
        <v>866</v>
      </c>
      <c r="D910" s="212"/>
      <c r="E910" s="213">
        <v>35</v>
      </c>
      <c r="F910" s="205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127</v>
      </c>
      <c r="S910" s="140">
        <v>2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214" t="s">
        <v>867</v>
      </c>
      <c r="D911" s="212"/>
      <c r="E911" s="213">
        <v>23.4</v>
      </c>
      <c r="F911" s="205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127</v>
      </c>
      <c r="S911" s="140">
        <v>2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/>
      <c r="B912" s="143"/>
      <c r="C912" s="214" t="s">
        <v>868</v>
      </c>
      <c r="D912" s="212"/>
      <c r="E912" s="213">
        <v>10</v>
      </c>
      <c r="F912" s="205"/>
      <c r="G912" s="145"/>
      <c r="H912" s="169">
        <v>0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127</v>
      </c>
      <c r="S912" s="140">
        <v>2</v>
      </c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 outlineLevel="1">
      <c r="A913" s="141"/>
      <c r="B913" s="143"/>
      <c r="C913" s="211" t="s">
        <v>654</v>
      </c>
      <c r="D913" s="212"/>
      <c r="E913" s="213"/>
      <c r="F913" s="205"/>
      <c r="G913" s="145"/>
      <c r="H913" s="169">
        <v>0</v>
      </c>
      <c r="I913" s="140"/>
      <c r="J913" s="140"/>
      <c r="K913" s="140"/>
      <c r="L913" s="140"/>
      <c r="M913" s="140"/>
      <c r="N913" s="140"/>
      <c r="O913" s="140"/>
      <c r="P913" s="140"/>
      <c r="Q913" s="140"/>
      <c r="R913" s="140" t="s">
        <v>127</v>
      </c>
      <c r="S913" s="140">
        <v>0</v>
      </c>
      <c r="T913" s="140"/>
      <c r="U913" s="140"/>
      <c r="V913" s="140"/>
      <c r="W913" s="140"/>
      <c r="X913" s="140"/>
      <c r="Y913" s="140"/>
      <c r="Z913" s="140"/>
      <c r="AA913" s="140"/>
      <c r="AB913" s="140"/>
      <c r="AC913" s="140"/>
      <c r="AD913" s="140"/>
      <c r="AE913" s="140"/>
      <c r="AF913" s="140"/>
      <c r="AG913" s="140"/>
      <c r="AH913" s="140"/>
      <c r="AI913" s="140"/>
      <c r="AJ913" s="140"/>
      <c r="AK913" s="140"/>
      <c r="AL913" s="140"/>
      <c r="AM913" s="140"/>
      <c r="AN913" s="140"/>
      <c r="AO913" s="140"/>
      <c r="AP913" s="140"/>
      <c r="AQ913" s="140"/>
      <c r="AR913" s="140"/>
      <c r="AS913" s="140"/>
      <c r="AT913" s="140"/>
      <c r="AU913" s="140"/>
    </row>
    <row r="914" spans="1:47" outlineLevel="1">
      <c r="A914" s="141"/>
      <c r="B914" s="143"/>
      <c r="C914" s="207" t="s">
        <v>1565</v>
      </c>
      <c r="D914" s="208"/>
      <c r="E914" s="209">
        <v>1132.6600000000001</v>
      </c>
      <c r="F914" s="205"/>
      <c r="G914" s="145"/>
      <c r="H914" s="169">
        <v>0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127</v>
      </c>
      <c r="S914" s="140">
        <v>0</v>
      </c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ht="22.5" outlineLevel="1">
      <c r="A915" s="141">
        <v>231</v>
      </c>
      <c r="B915" s="143" t="s">
        <v>881</v>
      </c>
      <c r="C915" s="203" t="s">
        <v>882</v>
      </c>
      <c r="D915" s="204" t="s">
        <v>167</v>
      </c>
      <c r="E915" s="205">
        <v>595</v>
      </c>
      <c r="F915" s="205"/>
      <c r="G915" s="145">
        <f>ROUND(E915*F915,2)</f>
        <v>0</v>
      </c>
      <c r="H915" s="169" t="s">
        <v>1466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125</v>
      </c>
      <c r="S915" s="140"/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207" t="s">
        <v>684</v>
      </c>
      <c r="D916" s="208"/>
      <c r="E916" s="209"/>
      <c r="F916" s="205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127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/>
      <c r="B917" s="143"/>
      <c r="C917" s="207" t="s">
        <v>685</v>
      </c>
      <c r="D917" s="208"/>
      <c r="E917" s="209">
        <v>175</v>
      </c>
      <c r="F917" s="205"/>
      <c r="G917" s="145"/>
      <c r="H917" s="169">
        <v>0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127</v>
      </c>
      <c r="S917" s="140">
        <v>0</v>
      </c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207" t="s">
        <v>847</v>
      </c>
      <c r="D918" s="208"/>
      <c r="E918" s="209">
        <v>385</v>
      </c>
      <c r="F918" s="205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127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207" t="s">
        <v>850</v>
      </c>
      <c r="D919" s="208"/>
      <c r="E919" s="209">
        <v>35</v>
      </c>
      <c r="F919" s="205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127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ht="22.5" outlineLevel="1">
      <c r="A920" s="141">
        <v>232</v>
      </c>
      <c r="B920" s="143" t="s">
        <v>883</v>
      </c>
      <c r="C920" s="203" t="s">
        <v>884</v>
      </c>
      <c r="D920" s="204" t="s">
        <v>167</v>
      </c>
      <c r="E920" s="205">
        <v>188.2</v>
      </c>
      <c r="F920" s="205"/>
      <c r="G920" s="145">
        <f>ROUND(E920*F920,2)</f>
        <v>0</v>
      </c>
      <c r="H920" s="169" t="s">
        <v>1466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125</v>
      </c>
      <c r="S920" s="140"/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207" t="s">
        <v>684</v>
      </c>
      <c r="D921" s="208"/>
      <c r="E921" s="209"/>
      <c r="F921" s="205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127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207" t="s">
        <v>857</v>
      </c>
      <c r="D922" s="208"/>
      <c r="E922" s="209"/>
      <c r="F922" s="205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127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207" t="s">
        <v>846</v>
      </c>
      <c r="D923" s="208"/>
      <c r="E923" s="209">
        <v>53.1</v>
      </c>
      <c r="F923" s="205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127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207" t="s">
        <v>858</v>
      </c>
      <c r="D924" s="208"/>
      <c r="E924" s="209"/>
      <c r="F924" s="205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127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207" t="s">
        <v>848</v>
      </c>
      <c r="D925" s="208"/>
      <c r="E925" s="209">
        <v>92.7</v>
      </c>
      <c r="F925" s="205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127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207" t="s">
        <v>849</v>
      </c>
      <c r="D926" s="208"/>
      <c r="E926" s="209">
        <v>9</v>
      </c>
      <c r="F926" s="205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127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207" t="s">
        <v>859</v>
      </c>
      <c r="D927" s="208"/>
      <c r="E927" s="209"/>
      <c r="F927" s="205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127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207" t="s">
        <v>851</v>
      </c>
      <c r="D928" s="208"/>
      <c r="E928" s="209">
        <v>23.4</v>
      </c>
      <c r="F928" s="205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127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207" t="s">
        <v>852</v>
      </c>
      <c r="D929" s="208"/>
      <c r="E929" s="209">
        <v>10</v>
      </c>
      <c r="F929" s="205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127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ht="22.5" outlineLevel="1">
      <c r="A930" s="141">
        <v>233</v>
      </c>
      <c r="B930" s="143" t="s">
        <v>885</v>
      </c>
      <c r="C930" s="203" t="s">
        <v>886</v>
      </c>
      <c r="D930" s="204" t="s">
        <v>167</v>
      </c>
      <c r="E930" s="205">
        <v>877.18</v>
      </c>
      <c r="F930" s="205"/>
      <c r="G930" s="145">
        <f>ROUND(E930*F930,2)</f>
        <v>0</v>
      </c>
      <c r="H930" s="169" t="s">
        <v>1467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125</v>
      </c>
      <c r="S930" s="140"/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207" t="s">
        <v>684</v>
      </c>
      <c r="D931" s="208"/>
      <c r="E931" s="209"/>
      <c r="F931" s="205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127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211" t="s">
        <v>646</v>
      </c>
      <c r="D932" s="212"/>
      <c r="E932" s="213"/>
      <c r="F932" s="205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127</v>
      </c>
      <c r="S932" s="140">
        <v>2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214" t="s">
        <v>861</v>
      </c>
      <c r="D933" s="212"/>
      <c r="E933" s="213">
        <v>175</v>
      </c>
      <c r="F933" s="205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127</v>
      </c>
      <c r="S933" s="140">
        <v>2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214" t="s">
        <v>862</v>
      </c>
      <c r="D934" s="212"/>
      <c r="E934" s="213">
        <v>53.1</v>
      </c>
      <c r="F934" s="205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127</v>
      </c>
      <c r="S934" s="140">
        <v>2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214" t="s">
        <v>863</v>
      </c>
      <c r="D935" s="212"/>
      <c r="E935" s="213">
        <v>385</v>
      </c>
      <c r="F935" s="205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127</v>
      </c>
      <c r="S935" s="140">
        <v>2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214" t="s">
        <v>864</v>
      </c>
      <c r="D936" s="212"/>
      <c r="E936" s="213">
        <v>92.7</v>
      </c>
      <c r="F936" s="205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127</v>
      </c>
      <c r="S936" s="140">
        <v>2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214" t="s">
        <v>865</v>
      </c>
      <c r="D937" s="212"/>
      <c r="E937" s="213">
        <v>9</v>
      </c>
      <c r="F937" s="205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127</v>
      </c>
      <c r="S937" s="140">
        <v>2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214" t="s">
        <v>866</v>
      </c>
      <c r="D938" s="212"/>
      <c r="E938" s="213">
        <v>35</v>
      </c>
      <c r="F938" s="205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127</v>
      </c>
      <c r="S938" s="140">
        <v>2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214" t="s">
        <v>867</v>
      </c>
      <c r="D939" s="212"/>
      <c r="E939" s="213">
        <v>23.4</v>
      </c>
      <c r="F939" s="205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127</v>
      </c>
      <c r="S939" s="140">
        <v>2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214" t="s">
        <v>868</v>
      </c>
      <c r="D940" s="212"/>
      <c r="E940" s="213">
        <v>10</v>
      </c>
      <c r="F940" s="205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127</v>
      </c>
      <c r="S940" s="140">
        <v>2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211" t="s">
        <v>654</v>
      </c>
      <c r="D941" s="212"/>
      <c r="E941" s="213"/>
      <c r="F941" s="205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127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207" t="s">
        <v>1563</v>
      </c>
      <c r="D942" s="208"/>
      <c r="E942" s="209">
        <v>877.18</v>
      </c>
      <c r="F942" s="205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127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ht="22.5" outlineLevel="1">
      <c r="A943" s="141">
        <v>234</v>
      </c>
      <c r="B943" s="143" t="s">
        <v>887</v>
      </c>
      <c r="C943" s="203" t="s">
        <v>888</v>
      </c>
      <c r="D943" s="204" t="s">
        <v>167</v>
      </c>
      <c r="E943" s="205">
        <v>35</v>
      </c>
      <c r="F943" s="205"/>
      <c r="G943" s="145">
        <f>ROUND(E943*F943,2)</f>
        <v>0</v>
      </c>
      <c r="H943" s="169" t="s">
        <v>1466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125</v>
      </c>
      <c r="S943" s="140"/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207" t="s">
        <v>684</v>
      </c>
      <c r="D944" s="208"/>
      <c r="E944" s="209"/>
      <c r="F944" s="205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127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207" t="s">
        <v>850</v>
      </c>
      <c r="D945" s="208"/>
      <c r="E945" s="209">
        <v>35</v>
      </c>
      <c r="F945" s="205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127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>
        <v>235</v>
      </c>
      <c r="B946" s="143" t="s">
        <v>889</v>
      </c>
      <c r="C946" s="203" t="s">
        <v>890</v>
      </c>
      <c r="D946" s="204" t="s">
        <v>167</v>
      </c>
      <c r="E946" s="205">
        <v>39.200000000000003</v>
      </c>
      <c r="F946" s="205"/>
      <c r="G946" s="145">
        <f>ROUND(E946*F946,2)</f>
        <v>0</v>
      </c>
      <c r="H946" s="169" t="s">
        <v>1466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235</v>
      </c>
      <c r="S946" s="140"/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207" t="s">
        <v>684</v>
      </c>
      <c r="D947" s="208"/>
      <c r="E947" s="209"/>
      <c r="F947" s="205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127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207" t="s">
        <v>1566</v>
      </c>
      <c r="D948" s="208"/>
      <c r="E948" s="209">
        <v>39.200000000000003</v>
      </c>
      <c r="F948" s="205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127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ht="22.5" outlineLevel="1">
      <c r="A949" s="141">
        <v>236</v>
      </c>
      <c r="B949" s="143" t="s">
        <v>891</v>
      </c>
      <c r="C949" s="203" t="s">
        <v>892</v>
      </c>
      <c r="D949" s="204" t="s">
        <v>242</v>
      </c>
      <c r="E949" s="205">
        <v>7</v>
      </c>
      <c r="F949" s="205"/>
      <c r="G949" s="145">
        <f>ROUND(E949*F949,2)</f>
        <v>0</v>
      </c>
      <c r="H949" s="169" t="s">
        <v>1467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125</v>
      </c>
      <c r="S949" s="140"/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207" t="s">
        <v>893</v>
      </c>
      <c r="D950" s="208"/>
      <c r="E950" s="209">
        <v>7</v>
      </c>
      <c r="F950" s="205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127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ht="22.5" outlineLevel="1">
      <c r="A951" s="141">
        <v>237</v>
      </c>
      <c r="B951" s="143" t="s">
        <v>894</v>
      </c>
      <c r="C951" s="203" t="s">
        <v>895</v>
      </c>
      <c r="D951" s="204" t="s">
        <v>167</v>
      </c>
      <c r="E951" s="205">
        <v>595</v>
      </c>
      <c r="F951" s="205"/>
      <c r="G951" s="145">
        <f>ROUND(E951*F951,2)</f>
        <v>0</v>
      </c>
      <c r="H951" s="169" t="s">
        <v>1467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125</v>
      </c>
      <c r="S951" s="140"/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207" t="s">
        <v>684</v>
      </c>
      <c r="D952" s="208"/>
      <c r="E952" s="209"/>
      <c r="F952" s="205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127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207" t="s">
        <v>685</v>
      </c>
      <c r="D953" s="208"/>
      <c r="E953" s="209">
        <v>175</v>
      </c>
      <c r="F953" s="205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127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207" t="s">
        <v>847</v>
      </c>
      <c r="D954" s="208"/>
      <c r="E954" s="209">
        <v>385</v>
      </c>
      <c r="F954" s="205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127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207" t="s">
        <v>850</v>
      </c>
      <c r="D955" s="208"/>
      <c r="E955" s="209">
        <v>35</v>
      </c>
      <c r="F955" s="205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127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ht="22.5" outlineLevel="1">
      <c r="A956" s="141">
        <v>238</v>
      </c>
      <c r="B956" s="143" t="s">
        <v>896</v>
      </c>
      <c r="C956" s="203" t="s">
        <v>897</v>
      </c>
      <c r="D956" s="204" t="s">
        <v>167</v>
      </c>
      <c r="E956" s="205">
        <v>35</v>
      </c>
      <c r="F956" s="205"/>
      <c r="G956" s="145">
        <f>ROUND(E956*F956,2)</f>
        <v>0</v>
      </c>
      <c r="H956" s="169" t="s">
        <v>1467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125</v>
      </c>
      <c r="S956" s="140"/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207" t="s">
        <v>684</v>
      </c>
      <c r="D957" s="208"/>
      <c r="E957" s="209"/>
      <c r="F957" s="205"/>
      <c r="G957" s="145"/>
      <c r="H957" s="169"/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127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207" t="s">
        <v>850</v>
      </c>
      <c r="D958" s="208"/>
      <c r="E958" s="209">
        <v>35</v>
      </c>
      <c r="F958" s="205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127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>
        <v>239</v>
      </c>
      <c r="B959" s="143" t="s">
        <v>898</v>
      </c>
      <c r="C959" s="203" t="s">
        <v>899</v>
      </c>
      <c r="D959" s="204" t="s">
        <v>124</v>
      </c>
      <c r="E959" s="205">
        <v>19.25</v>
      </c>
      <c r="F959" s="205"/>
      <c r="G959" s="145">
        <f>ROUND(E959*F959,2)</f>
        <v>0</v>
      </c>
      <c r="H959" s="169" t="s">
        <v>1466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125</v>
      </c>
      <c r="S959" s="140"/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207" t="s">
        <v>684</v>
      </c>
      <c r="D960" s="208"/>
      <c r="E960" s="209"/>
      <c r="F960" s="205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127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207" t="s">
        <v>900</v>
      </c>
      <c r="D961" s="208"/>
      <c r="E961" s="209">
        <v>19.25</v>
      </c>
      <c r="F961" s="205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127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>
        <v>240</v>
      </c>
      <c r="B962" s="143" t="s">
        <v>901</v>
      </c>
      <c r="C962" s="203" t="s">
        <v>902</v>
      </c>
      <c r="D962" s="204" t="s">
        <v>124</v>
      </c>
      <c r="E962" s="205">
        <v>3.5</v>
      </c>
      <c r="F962" s="205"/>
      <c r="G962" s="145">
        <f>ROUND(E962*F962,2)</f>
        <v>0</v>
      </c>
      <c r="H962" s="169" t="s">
        <v>1466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235</v>
      </c>
      <c r="S962" s="140"/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207" t="s">
        <v>684</v>
      </c>
      <c r="D963" s="208"/>
      <c r="E963" s="209"/>
      <c r="F963" s="205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127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outlineLevel="1">
      <c r="A964" s="141"/>
      <c r="B964" s="143"/>
      <c r="C964" s="207" t="s">
        <v>903</v>
      </c>
      <c r="D964" s="208"/>
      <c r="E964" s="209">
        <v>3.5</v>
      </c>
      <c r="F964" s="205"/>
      <c r="G964" s="145"/>
      <c r="H964" s="169">
        <v>0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127</v>
      </c>
      <c r="S964" s="140">
        <v>0</v>
      </c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>
        <v>241</v>
      </c>
      <c r="B965" s="143" t="s">
        <v>904</v>
      </c>
      <c r="C965" s="203" t="s">
        <v>905</v>
      </c>
      <c r="D965" s="204" t="s">
        <v>0</v>
      </c>
      <c r="E965" s="205">
        <v>3.7</v>
      </c>
      <c r="F965" s="205"/>
      <c r="G965" s="145">
        <f>ROUND(E965*F965,2)</f>
        <v>0</v>
      </c>
      <c r="H965" s="169" t="s">
        <v>1466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125</v>
      </c>
      <c r="S965" s="140"/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>
      <c r="A966" s="142" t="s">
        <v>122</v>
      </c>
      <c r="B966" s="144" t="s">
        <v>80</v>
      </c>
      <c r="C966" s="160" t="s">
        <v>81</v>
      </c>
      <c r="D966" s="184"/>
      <c r="E966" s="146"/>
      <c r="F966" s="197"/>
      <c r="G966" s="146">
        <f>SUMIF(R967:R1072,"&lt;&gt;NOR",G967:G1072)</f>
        <v>0</v>
      </c>
      <c r="H966" s="170"/>
      <c r="I966" s="140"/>
      <c r="R966" t="s">
        <v>123</v>
      </c>
    </row>
    <row r="967" spans="1:47" outlineLevel="1">
      <c r="A967" s="141">
        <v>242</v>
      </c>
      <c r="B967" s="143" t="s">
        <v>906</v>
      </c>
      <c r="C967" s="158" t="s">
        <v>907</v>
      </c>
      <c r="D967" s="182" t="s">
        <v>167</v>
      </c>
      <c r="E967" s="145">
        <v>2336</v>
      </c>
      <c r="F967" s="196"/>
      <c r="G967" s="145">
        <f>ROUND(E967*F967,2)</f>
        <v>0</v>
      </c>
      <c r="H967" s="169" t="s">
        <v>1466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125</v>
      </c>
      <c r="S967" s="140"/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666</v>
      </c>
      <c r="D968" s="183"/>
      <c r="E968" s="174"/>
      <c r="F968" s="196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127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outlineLevel="1">
      <c r="A969" s="141"/>
      <c r="B969" s="143"/>
      <c r="C969" s="161" t="s">
        <v>646</v>
      </c>
      <c r="D969" s="185"/>
      <c r="E969" s="175"/>
      <c r="F969" s="196"/>
      <c r="G969" s="145"/>
      <c r="H969" s="169">
        <v>0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127</v>
      </c>
      <c r="S969" s="140">
        <v>2</v>
      </c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62" t="s">
        <v>908</v>
      </c>
      <c r="D970" s="185"/>
      <c r="E970" s="175">
        <v>199</v>
      </c>
      <c r="F970" s="196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127</v>
      </c>
      <c r="S970" s="140">
        <v>2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62" t="s">
        <v>909</v>
      </c>
      <c r="D971" s="185"/>
      <c r="E971" s="175">
        <v>43</v>
      </c>
      <c r="F971" s="196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127</v>
      </c>
      <c r="S971" s="140">
        <v>2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62" t="s">
        <v>910</v>
      </c>
      <c r="D972" s="185"/>
      <c r="E972" s="175">
        <v>96</v>
      </c>
      <c r="F972" s="196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127</v>
      </c>
      <c r="S972" s="140">
        <v>2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outlineLevel="1">
      <c r="A973" s="141"/>
      <c r="B973" s="143"/>
      <c r="C973" s="162" t="s">
        <v>911</v>
      </c>
      <c r="D973" s="185"/>
      <c r="E973" s="175">
        <v>22</v>
      </c>
      <c r="F973" s="196"/>
      <c r="G973" s="145"/>
      <c r="H973" s="169">
        <v>0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127</v>
      </c>
      <c r="S973" s="140">
        <v>2</v>
      </c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outlineLevel="1">
      <c r="A974" s="141"/>
      <c r="B974" s="143"/>
      <c r="C974" s="162" t="s">
        <v>912</v>
      </c>
      <c r="D974" s="185"/>
      <c r="E974" s="175">
        <v>52</v>
      </c>
      <c r="F974" s="196"/>
      <c r="G974" s="145"/>
      <c r="H974" s="169">
        <v>0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127</v>
      </c>
      <c r="S974" s="140">
        <v>2</v>
      </c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62" t="s">
        <v>913</v>
      </c>
      <c r="D975" s="185"/>
      <c r="E975" s="175">
        <v>446</v>
      </c>
      <c r="F975" s="196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127</v>
      </c>
      <c r="S975" s="140">
        <v>2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62" t="s">
        <v>914</v>
      </c>
      <c r="D976" s="185"/>
      <c r="E976" s="175">
        <v>90</v>
      </c>
      <c r="F976" s="196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127</v>
      </c>
      <c r="S976" s="140">
        <v>2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outlineLevel="1">
      <c r="A977" s="141"/>
      <c r="B977" s="143"/>
      <c r="C977" s="162" t="s">
        <v>915</v>
      </c>
      <c r="D977" s="185"/>
      <c r="E977" s="175">
        <v>92</v>
      </c>
      <c r="F977" s="196"/>
      <c r="G977" s="145"/>
      <c r="H977" s="169">
        <v>0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127</v>
      </c>
      <c r="S977" s="140">
        <v>2</v>
      </c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outlineLevel="1">
      <c r="A978" s="141"/>
      <c r="B978" s="143"/>
      <c r="C978" s="162" t="s">
        <v>916</v>
      </c>
      <c r="D978" s="185"/>
      <c r="E978" s="175">
        <v>128</v>
      </c>
      <c r="F978" s="196"/>
      <c r="G978" s="145"/>
      <c r="H978" s="169">
        <v>0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127</v>
      </c>
      <c r="S978" s="140">
        <v>2</v>
      </c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61" t="s">
        <v>654</v>
      </c>
      <c r="D979" s="185"/>
      <c r="E979" s="175"/>
      <c r="F979" s="196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127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917</v>
      </c>
      <c r="D980" s="183"/>
      <c r="E980" s="174">
        <v>2336</v>
      </c>
      <c r="F980" s="196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127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>
        <v>243</v>
      </c>
      <c r="B981" s="143" t="s">
        <v>918</v>
      </c>
      <c r="C981" s="158" t="s">
        <v>919</v>
      </c>
      <c r="D981" s="182" t="s">
        <v>167</v>
      </c>
      <c r="E981" s="145">
        <v>485.1</v>
      </c>
      <c r="F981" s="196"/>
      <c r="G981" s="145">
        <f>ROUND(E981*F981,2)</f>
        <v>0</v>
      </c>
      <c r="H981" s="169" t="s">
        <v>1466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235</v>
      </c>
      <c r="S981" s="140"/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outlineLevel="1">
      <c r="A982" s="141"/>
      <c r="B982" s="143"/>
      <c r="C982" s="159" t="s">
        <v>666</v>
      </c>
      <c r="D982" s="183"/>
      <c r="E982" s="174"/>
      <c r="F982" s="196"/>
      <c r="G982" s="145"/>
      <c r="H982" s="169">
        <v>0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127</v>
      </c>
      <c r="S982" s="140">
        <v>0</v>
      </c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61" t="s">
        <v>646</v>
      </c>
      <c r="D983" s="185"/>
      <c r="E983" s="175"/>
      <c r="F983" s="196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127</v>
      </c>
      <c r="S983" s="140">
        <v>2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62" t="s">
        <v>908</v>
      </c>
      <c r="D984" s="185"/>
      <c r="E984" s="175">
        <v>199</v>
      </c>
      <c r="F984" s="196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127</v>
      </c>
      <c r="S984" s="140">
        <v>2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62" t="s">
        <v>909</v>
      </c>
      <c r="D985" s="185"/>
      <c r="E985" s="175">
        <v>43</v>
      </c>
      <c r="F985" s="196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127</v>
      </c>
      <c r="S985" s="140">
        <v>2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62" t="s">
        <v>915</v>
      </c>
      <c r="D986" s="185"/>
      <c r="E986" s="175">
        <v>92</v>
      </c>
      <c r="F986" s="196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127</v>
      </c>
      <c r="S986" s="140">
        <v>2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outlineLevel="1">
      <c r="A987" s="141"/>
      <c r="B987" s="143"/>
      <c r="C987" s="162" t="s">
        <v>916</v>
      </c>
      <c r="D987" s="185"/>
      <c r="E987" s="175">
        <v>128</v>
      </c>
      <c r="F987" s="196"/>
      <c r="G987" s="145"/>
      <c r="H987" s="169">
        <v>0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127</v>
      </c>
      <c r="S987" s="140">
        <v>2</v>
      </c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61" t="s">
        <v>654</v>
      </c>
      <c r="D988" s="185"/>
      <c r="E988" s="175"/>
      <c r="F988" s="196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127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1567</v>
      </c>
      <c r="D989" s="183"/>
      <c r="E989" s="174">
        <v>485.1</v>
      </c>
      <c r="F989" s="196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127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>
        <v>244</v>
      </c>
      <c r="B990" s="143" t="s">
        <v>920</v>
      </c>
      <c r="C990" s="158" t="s">
        <v>921</v>
      </c>
      <c r="D990" s="182" t="s">
        <v>167</v>
      </c>
      <c r="E990" s="145">
        <v>485.1</v>
      </c>
      <c r="F990" s="196"/>
      <c r="G990" s="145">
        <f>ROUND(E990*F990,2)</f>
        <v>0</v>
      </c>
      <c r="H990" s="169" t="s">
        <v>1467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235</v>
      </c>
      <c r="S990" s="140"/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666</v>
      </c>
      <c r="D991" s="183"/>
      <c r="E991" s="174"/>
      <c r="F991" s="196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127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/>
      <c r="B992" s="143"/>
      <c r="C992" s="161" t="s">
        <v>646</v>
      </c>
      <c r="D992" s="185"/>
      <c r="E992" s="175"/>
      <c r="F992" s="196"/>
      <c r="G992" s="145"/>
      <c r="H992" s="169">
        <v>0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127</v>
      </c>
      <c r="S992" s="140">
        <v>2</v>
      </c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62" t="s">
        <v>908</v>
      </c>
      <c r="D993" s="185"/>
      <c r="E993" s="175">
        <v>199</v>
      </c>
      <c r="F993" s="196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127</v>
      </c>
      <c r="S993" s="140">
        <v>2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62" t="s">
        <v>909</v>
      </c>
      <c r="D994" s="185"/>
      <c r="E994" s="175">
        <v>43</v>
      </c>
      <c r="F994" s="196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127</v>
      </c>
      <c r="S994" s="140">
        <v>2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62" t="s">
        <v>915</v>
      </c>
      <c r="D995" s="185"/>
      <c r="E995" s="175">
        <v>92</v>
      </c>
      <c r="F995" s="196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127</v>
      </c>
      <c r="S995" s="140">
        <v>2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62" t="s">
        <v>916</v>
      </c>
      <c r="D996" s="185"/>
      <c r="E996" s="175">
        <v>128</v>
      </c>
      <c r="F996" s="196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127</v>
      </c>
      <c r="S996" s="140">
        <v>2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/>
      <c r="B997" s="143"/>
      <c r="C997" s="161" t="s">
        <v>654</v>
      </c>
      <c r="D997" s="185"/>
      <c r="E997" s="175"/>
      <c r="F997" s="196"/>
      <c r="G997" s="145"/>
      <c r="H997" s="169">
        <v>0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127</v>
      </c>
      <c r="S997" s="140">
        <v>0</v>
      </c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1567</v>
      </c>
      <c r="D998" s="183"/>
      <c r="E998" s="174">
        <v>485.1</v>
      </c>
      <c r="F998" s="196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127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>
        <v>245</v>
      </c>
      <c r="B999" s="143" t="s">
        <v>922</v>
      </c>
      <c r="C999" s="158" t="s">
        <v>923</v>
      </c>
      <c r="D999" s="182" t="s">
        <v>124</v>
      </c>
      <c r="E999" s="145">
        <v>148.26</v>
      </c>
      <c r="F999" s="196"/>
      <c r="G999" s="145">
        <f>ROUND(E999*F999,2)</f>
        <v>0</v>
      </c>
      <c r="H999" s="169" t="s">
        <v>1466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235</v>
      </c>
      <c r="S999" s="140"/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666</v>
      </c>
      <c r="D1000" s="183"/>
      <c r="E1000" s="174"/>
      <c r="F1000" s="196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127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61" t="s">
        <v>646</v>
      </c>
      <c r="D1001" s="185"/>
      <c r="E1001" s="175"/>
      <c r="F1001" s="196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127</v>
      </c>
      <c r="S1001" s="140">
        <v>2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/>
      <c r="B1002" s="143"/>
      <c r="C1002" s="162" t="s">
        <v>910</v>
      </c>
      <c r="D1002" s="185"/>
      <c r="E1002" s="175">
        <v>96</v>
      </c>
      <c r="F1002" s="196"/>
      <c r="G1002" s="145"/>
      <c r="H1002" s="169">
        <v>0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127</v>
      </c>
      <c r="S1002" s="140">
        <v>2</v>
      </c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62" t="s">
        <v>911</v>
      </c>
      <c r="D1003" s="185"/>
      <c r="E1003" s="175">
        <v>22</v>
      </c>
      <c r="F1003" s="196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127</v>
      </c>
      <c r="S1003" s="140">
        <v>2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62" t="s">
        <v>912</v>
      </c>
      <c r="D1004" s="185"/>
      <c r="E1004" s="175">
        <v>52</v>
      </c>
      <c r="F1004" s="196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127</v>
      </c>
      <c r="S1004" s="140">
        <v>2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outlineLevel="1">
      <c r="A1005" s="141"/>
      <c r="B1005" s="143"/>
      <c r="C1005" s="162" t="s">
        <v>913</v>
      </c>
      <c r="D1005" s="185"/>
      <c r="E1005" s="175">
        <v>446</v>
      </c>
      <c r="F1005" s="196"/>
      <c r="G1005" s="145"/>
      <c r="H1005" s="169">
        <v>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127</v>
      </c>
      <c r="S1005" s="140">
        <v>2</v>
      </c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62" t="s">
        <v>914</v>
      </c>
      <c r="D1006" s="185"/>
      <c r="E1006" s="175">
        <v>90</v>
      </c>
      <c r="F1006" s="196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127</v>
      </c>
      <c r="S1006" s="140">
        <v>2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/>
      <c r="B1007" s="143"/>
      <c r="C1007" s="161" t="s">
        <v>654</v>
      </c>
      <c r="D1007" s="185"/>
      <c r="E1007" s="175"/>
      <c r="F1007" s="196"/>
      <c r="G1007" s="145"/>
      <c r="H1007" s="169">
        <v>0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127</v>
      </c>
      <c r="S1007" s="140">
        <v>0</v>
      </c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1568</v>
      </c>
      <c r="D1008" s="183"/>
      <c r="E1008" s="174">
        <v>148.26</v>
      </c>
      <c r="F1008" s="196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127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>
        <v>246</v>
      </c>
      <c r="B1009" s="143" t="s">
        <v>924</v>
      </c>
      <c r="C1009" s="158" t="s">
        <v>925</v>
      </c>
      <c r="D1009" s="182" t="s">
        <v>167</v>
      </c>
      <c r="E1009" s="145">
        <v>1168</v>
      </c>
      <c r="F1009" s="196"/>
      <c r="G1009" s="145">
        <f>ROUND(E1009*F1009,2)</f>
        <v>0</v>
      </c>
      <c r="H1009" s="169" t="s">
        <v>1466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139</v>
      </c>
      <c r="S1009" s="140"/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outlineLevel="1">
      <c r="A1010" s="141"/>
      <c r="B1010" s="143"/>
      <c r="C1010" s="159" t="s">
        <v>666</v>
      </c>
      <c r="D1010" s="183"/>
      <c r="E1010" s="174"/>
      <c r="F1010" s="196"/>
      <c r="G1010" s="145"/>
      <c r="H1010" s="169">
        <v>0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127</v>
      </c>
      <c r="S1010" s="140">
        <v>0</v>
      </c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671</v>
      </c>
      <c r="D1011" s="183"/>
      <c r="E1011" s="174">
        <v>199</v>
      </c>
      <c r="F1011" s="196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127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672</v>
      </c>
      <c r="D1012" s="183"/>
      <c r="E1012" s="174">
        <v>43</v>
      </c>
      <c r="F1012" s="196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127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673</v>
      </c>
      <c r="D1013" s="183"/>
      <c r="E1013" s="174">
        <v>96</v>
      </c>
      <c r="F1013" s="196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127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674</v>
      </c>
      <c r="D1014" s="183"/>
      <c r="E1014" s="174">
        <v>22</v>
      </c>
      <c r="F1014" s="196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127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675</v>
      </c>
      <c r="D1015" s="183"/>
      <c r="E1015" s="174">
        <v>52</v>
      </c>
      <c r="F1015" s="196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127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/>
      <c r="B1016" s="143"/>
      <c r="C1016" s="159" t="s">
        <v>667</v>
      </c>
      <c r="D1016" s="183"/>
      <c r="E1016" s="174">
        <v>446</v>
      </c>
      <c r="F1016" s="196"/>
      <c r="G1016" s="145"/>
      <c r="H1016" s="169">
        <v>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127</v>
      </c>
      <c r="S1016" s="140">
        <v>0</v>
      </c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668</v>
      </c>
      <c r="D1017" s="183"/>
      <c r="E1017" s="174">
        <v>90</v>
      </c>
      <c r="F1017" s="196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127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 outlineLevel="1">
      <c r="A1018" s="141"/>
      <c r="B1018" s="143"/>
      <c r="C1018" s="159" t="s">
        <v>676</v>
      </c>
      <c r="D1018" s="183"/>
      <c r="E1018" s="174">
        <v>92</v>
      </c>
      <c r="F1018" s="196"/>
      <c r="G1018" s="145"/>
      <c r="H1018" s="169">
        <v>0</v>
      </c>
      <c r="I1018" s="140"/>
      <c r="J1018" s="140"/>
      <c r="K1018" s="140"/>
      <c r="L1018" s="140"/>
      <c r="M1018" s="140"/>
      <c r="N1018" s="140"/>
      <c r="O1018" s="140"/>
      <c r="P1018" s="140"/>
      <c r="Q1018" s="140"/>
      <c r="R1018" s="140" t="s">
        <v>127</v>
      </c>
      <c r="S1018" s="140">
        <v>0</v>
      </c>
      <c r="T1018" s="140"/>
      <c r="U1018" s="140"/>
      <c r="V1018" s="140"/>
      <c r="W1018" s="140"/>
      <c r="X1018" s="140"/>
      <c r="Y1018" s="140"/>
      <c r="Z1018" s="140"/>
      <c r="AA1018" s="140"/>
      <c r="AB1018" s="140"/>
      <c r="AC1018" s="140"/>
      <c r="AD1018" s="140"/>
      <c r="AE1018" s="140"/>
      <c r="AF1018" s="140"/>
      <c r="AG1018" s="140"/>
      <c r="AH1018" s="140"/>
      <c r="AI1018" s="140"/>
      <c r="AJ1018" s="140"/>
      <c r="AK1018" s="140"/>
      <c r="AL1018" s="140"/>
      <c r="AM1018" s="140"/>
      <c r="AN1018" s="140"/>
      <c r="AO1018" s="140"/>
      <c r="AP1018" s="140"/>
      <c r="AQ1018" s="140"/>
      <c r="AR1018" s="140"/>
      <c r="AS1018" s="140"/>
      <c r="AT1018" s="140"/>
      <c r="AU1018" s="140"/>
    </row>
    <row r="1019" spans="1:47" outlineLevel="1">
      <c r="A1019" s="141"/>
      <c r="B1019" s="143"/>
      <c r="C1019" s="159" t="s">
        <v>677</v>
      </c>
      <c r="D1019" s="183"/>
      <c r="E1019" s="174">
        <v>128</v>
      </c>
      <c r="F1019" s="196"/>
      <c r="G1019" s="145"/>
      <c r="H1019" s="169">
        <v>0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127</v>
      </c>
      <c r="S1019" s="140">
        <v>0</v>
      </c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ht="22.5" outlineLevel="1">
      <c r="A1020" s="141">
        <v>247</v>
      </c>
      <c r="B1020" s="143" t="s">
        <v>926</v>
      </c>
      <c r="C1020" s="203" t="s">
        <v>927</v>
      </c>
      <c r="D1020" s="204" t="s">
        <v>167</v>
      </c>
      <c r="E1020" s="205">
        <v>866</v>
      </c>
      <c r="F1020" s="205"/>
      <c r="G1020" s="145">
        <f>ROUND(E1020*F1020,2)</f>
        <v>0</v>
      </c>
      <c r="H1020" s="169" t="s">
        <v>1466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125</v>
      </c>
      <c r="S1020" s="140"/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/>
      <c r="B1021" s="143"/>
      <c r="C1021" s="207" t="s">
        <v>684</v>
      </c>
      <c r="D1021" s="208"/>
      <c r="E1021" s="209"/>
      <c r="F1021" s="205"/>
      <c r="G1021" s="145"/>
      <c r="H1021" s="169">
        <v>0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127</v>
      </c>
      <c r="S1021" s="140">
        <v>0</v>
      </c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207" t="s">
        <v>928</v>
      </c>
      <c r="D1022" s="208"/>
      <c r="E1022" s="209">
        <v>866</v>
      </c>
      <c r="F1022" s="205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127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 outlineLevel="1">
      <c r="A1023" s="141">
        <v>248</v>
      </c>
      <c r="B1023" s="143" t="s">
        <v>929</v>
      </c>
      <c r="C1023" s="203" t="s">
        <v>930</v>
      </c>
      <c r="D1023" s="204" t="s">
        <v>167</v>
      </c>
      <c r="E1023" s="205">
        <v>1190</v>
      </c>
      <c r="F1023" s="205"/>
      <c r="G1023" s="145">
        <f>ROUND(E1023*F1023,2)</f>
        <v>0</v>
      </c>
      <c r="H1023" s="169" t="s">
        <v>1466</v>
      </c>
      <c r="I1023" s="140"/>
      <c r="J1023" s="140"/>
      <c r="K1023" s="140"/>
      <c r="L1023" s="140"/>
      <c r="M1023" s="140"/>
      <c r="N1023" s="140"/>
      <c r="O1023" s="140"/>
      <c r="P1023" s="140"/>
      <c r="Q1023" s="140"/>
      <c r="R1023" s="140" t="s">
        <v>125</v>
      </c>
      <c r="S1023" s="140"/>
      <c r="T1023" s="140"/>
      <c r="U1023" s="140"/>
      <c r="V1023" s="140"/>
      <c r="W1023" s="140"/>
      <c r="X1023" s="140"/>
      <c r="Y1023" s="140"/>
      <c r="Z1023" s="140"/>
      <c r="AA1023" s="140"/>
      <c r="AB1023" s="140"/>
      <c r="AC1023" s="140"/>
      <c r="AD1023" s="140"/>
      <c r="AE1023" s="140"/>
      <c r="AF1023" s="140"/>
      <c r="AG1023" s="140"/>
      <c r="AH1023" s="140"/>
      <c r="AI1023" s="140"/>
      <c r="AJ1023" s="140"/>
      <c r="AK1023" s="140"/>
      <c r="AL1023" s="140"/>
      <c r="AM1023" s="140"/>
      <c r="AN1023" s="140"/>
      <c r="AO1023" s="140"/>
      <c r="AP1023" s="140"/>
      <c r="AQ1023" s="140"/>
      <c r="AR1023" s="140"/>
      <c r="AS1023" s="140"/>
      <c r="AT1023" s="140"/>
      <c r="AU1023" s="140"/>
    </row>
    <row r="1024" spans="1:47" outlineLevel="1">
      <c r="A1024" s="141"/>
      <c r="B1024" s="143"/>
      <c r="C1024" s="207" t="s">
        <v>684</v>
      </c>
      <c r="D1024" s="208"/>
      <c r="E1024" s="209"/>
      <c r="F1024" s="205"/>
      <c r="G1024" s="145"/>
      <c r="H1024" s="169">
        <v>0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127</v>
      </c>
      <c r="S1024" s="140">
        <v>0</v>
      </c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207" t="s">
        <v>871</v>
      </c>
      <c r="D1025" s="208"/>
      <c r="E1025" s="209">
        <v>350</v>
      </c>
      <c r="F1025" s="205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127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207" t="s">
        <v>1487</v>
      </c>
      <c r="D1026" s="208"/>
      <c r="E1026" s="209">
        <v>770</v>
      </c>
      <c r="F1026" s="205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127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207" t="s">
        <v>873</v>
      </c>
      <c r="D1027" s="208"/>
      <c r="E1027" s="209">
        <v>70</v>
      </c>
      <c r="F1027" s="205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127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>
        <v>249</v>
      </c>
      <c r="B1028" s="143" t="s">
        <v>931</v>
      </c>
      <c r="C1028" s="203" t="s">
        <v>932</v>
      </c>
      <c r="D1028" s="204" t="s">
        <v>167</v>
      </c>
      <c r="E1028" s="205">
        <v>188.2</v>
      </c>
      <c r="F1028" s="205"/>
      <c r="G1028" s="145">
        <f>ROUND(E1028*F1028,2)</f>
        <v>0</v>
      </c>
      <c r="H1028" s="169" t="s">
        <v>1466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125</v>
      </c>
      <c r="S1028" s="140"/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207" t="s">
        <v>684</v>
      </c>
      <c r="D1029" s="208"/>
      <c r="E1029" s="209"/>
      <c r="F1029" s="205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127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207" t="s">
        <v>857</v>
      </c>
      <c r="D1030" s="208"/>
      <c r="E1030" s="209"/>
      <c r="F1030" s="205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127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207" t="s">
        <v>846</v>
      </c>
      <c r="D1031" s="208"/>
      <c r="E1031" s="209">
        <v>53.1</v>
      </c>
      <c r="F1031" s="205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127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207" t="s">
        <v>858</v>
      </c>
      <c r="D1032" s="208"/>
      <c r="E1032" s="209"/>
      <c r="F1032" s="205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127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207" t="s">
        <v>848</v>
      </c>
      <c r="D1033" s="208"/>
      <c r="E1033" s="209">
        <v>92.7</v>
      </c>
      <c r="F1033" s="205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127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207" t="s">
        <v>849</v>
      </c>
      <c r="D1034" s="208"/>
      <c r="E1034" s="209">
        <v>9</v>
      </c>
      <c r="F1034" s="205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127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207" t="s">
        <v>859</v>
      </c>
      <c r="D1035" s="208"/>
      <c r="E1035" s="209"/>
      <c r="F1035" s="205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127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207" t="s">
        <v>851</v>
      </c>
      <c r="D1036" s="208"/>
      <c r="E1036" s="209">
        <v>23.4</v>
      </c>
      <c r="F1036" s="205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127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207" t="s">
        <v>852</v>
      </c>
      <c r="D1037" s="208"/>
      <c r="E1037" s="209">
        <v>10</v>
      </c>
      <c r="F1037" s="205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127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>
        <v>250</v>
      </c>
      <c r="B1038" s="143" t="s">
        <v>922</v>
      </c>
      <c r="C1038" s="203" t="s">
        <v>933</v>
      </c>
      <c r="D1038" s="204" t="s">
        <v>124</v>
      </c>
      <c r="E1038" s="205">
        <v>107.23</v>
      </c>
      <c r="F1038" s="205"/>
      <c r="G1038" s="145">
        <f>ROUND(E1038*F1038,2)</f>
        <v>0</v>
      </c>
      <c r="H1038" s="169" t="s">
        <v>1466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235</v>
      </c>
      <c r="S1038" s="140"/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207" t="s">
        <v>684</v>
      </c>
      <c r="D1039" s="208"/>
      <c r="E1039" s="209"/>
      <c r="F1039" s="205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127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211" t="s">
        <v>646</v>
      </c>
      <c r="D1040" s="212"/>
      <c r="E1040" s="213"/>
      <c r="F1040" s="205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127</v>
      </c>
      <c r="S1040" s="140">
        <v>2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214" t="s">
        <v>934</v>
      </c>
      <c r="D1041" s="212"/>
      <c r="E1041" s="213">
        <v>24.5</v>
      </c>
      <c r="F1041" s="205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127</v>
      </c>
      <c r="S1041" s="140">
        <v>2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214" t="s">
        <v>935</v>
      </c>
      <c r="D1042" s="212"/>
      <c r="E1042" s="213">
        <v>5.31</v>
      </c>
      <c r="F1042" s="205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127</v>
      </c>
      <c r="S1042" s="140">
        <v>2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214" t="s">
        <v>936</v>
      </c>
      <c r="D1043" s="212"/>
      <c r="E1043" s="213">
        <v>53.9</v>
      </c>
      <c r="F1043" s="205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127</v>
      </c>
      <c r="S1043" s="140">
        <v>2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214" t="s">
        <v>937</v>
      </c>
      <c r="D1044" s="212"/>
      <c r="E1044" s="213">
        <v>9.27</v>
      </c>
      <c r="F1044" s="205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127</v>
      </c>
      <c r="S1044" s="140">
        <v>2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214" t="s">
        <v>938</v>
      </c>
      <c r="D1045" s="212"/>
      <c r="E1045" s="213">
        <v>0.9</v>
      </c>
      <c r="F1045" s="205"/>
      <c r="G1045" s="145"/>
      <c r="H1045" s="169">
        <v>0</v>
      </c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 t="s">
        <v>127</v>
      </c>
      <c r="S1045" s="140">
        <v>2</v>
      </c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/>
      <c r="B1046" s="143"/>
      <c r="C1046" s="214" t="s">
        <v>939</v>
      </c>
      <c r="D1046" s="212"/>
      <c r="E1046" s="213">
        <v>4.9000000000000004</v>
      </c>
      <c r="F1046" s="205"/>
      <c r="G1046" s="145"/>
      <c r="H1046" s="169">
        <v>0</v>
      </c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 t="s">
        <v>127</v>
      </c>
      <c r="S1046" s="140">
        <v>2</v>
      </c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214" t="s">
        <v>940</v>
      </c>
      <c r="D1047" s="212"/>
      <c r="E1047" s="213">
        <v>2.34</v>
      </c>
      <c r="F1047" s="205"/>
      <c r="G1047" s="145"/>
      <c r="H1047" s="169">
        <v>0</v>
      </c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 t="s">
        <v>127</v>
      </c>
      <c r="S1047" s="140">
        <v>2</v>
      </c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214" t="s">
        <v>941</v>
      </c>
      <c r="D1048" s="212"/>
      <c r="E1048" s="213">
        <v>1</v>
      </c>
      <c r="F1048" s="205"/>
      <c r="G1048" s="145"/>
      <c r="H1048" s="169">
        <v>0</v>
      </c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 t="s">
        <v>127</v>
      </c>
      <c r="S1048" s="140">
        <v>2</v>
      </c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211" t="s">
        <v>654</v>
      </c>
      <c r="D1049" s="212"/>
      <c r="E1049" s="213"/>
      <c r="F1049" s="205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127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207" t="s">
        <v>1569</v>
      </c>
      <c r="D1050" s="208"/>
      <c r="E1050" s="209">
        <v>107.23</v>
      </c>
      <c r="F1050" s="205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127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>
        <v>251</v>
      </c>
      <c r="B1051" s="143" t="s">
        <v>942</v>
      </c>
      <c r="C1051" s="203" t="s">
        <v>943</v>
      </c>
      <c r="D1051" s="204" t="s">
        <v>124</v>
      </c>
      <c r="E1051" s="205">
        <v>74.97</v>
      </c>
      <c r="F1051" s="205"/>
      <c r="G1051" s="145">
        <f>ROUND(E1051*F1051,2)</f>
        <v>0</v>
      </c>
      <c r="H1051" s="169" t="s">
        <v>1466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235</v>
      </c>
      <c r="S1051" s="140"/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207" t="s">
        <v>684</v>
      </c>
      <c r="D1052" s="208"/>
      <c r="E1052" s="209"/>
      <c r="F1052" s="205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127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211" t="s">
        <v>646</v>
      </c>
      <c r="D1053" s="212"/>
      <c r="E1053" s="213"/>
      <c r="F1053" s="205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127</v>
      </c>
      <c r="S1053" s="140">
        <v>2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214" t="s">
        <v>861</v>
      </c>
      <c r="D1054" s="212"/>
      <c r="E1054" s="213">
        <v>175</v>
      </c>
      <c r="F1054" s="205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127</v>
      </c>
      <c r="S1054" s="140">
        <v>2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/>
      <c r="B1055" s="143"/>
      <c r="C1055" s="214" t="s">
        <v>863</v>
      </c>
      <c r="D1055" s="212"/>
      <c r="E1055" s="213">
        <v>385</v>
      </c>
      <c r="F1055" s="205"/>
      <c r="G1055" s="145"/>
      <c r="H1055" s="169">
        <v>0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127</v>
      </c>
      <c r="S1055" s="140">
        <v>2</v>
      </c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214" t="s">
        <v>866</v>
      </c>
      <c r="D1056" s="212"/>
      <c r="E1056" s="213">
        <v>35</v>
      </c>
      <c r="F1056" s="205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127</v>
      </c>
      <c r="S1056" s="140">
        <v>2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211" t="s">
        <v>654</v>
      </c>
      <c r="D1057" s="212"/>
      <c r="E1057" s="213"/>
      <c r="F1057" s="205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127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207" t="s">
        <v>1570</v>
      </c>
      <c r="D1058" s="208"/>
      <c r="E1058" s="209">
        <v>74.97</v>
      </c>
      <c r="F1058" s="205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127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>
        <v>252</v>
      </c>
      <c r="B1059" s="143" t="s">
        <v>944</v>
      </c>
      <c r="C1059" s="203" t="s">
        <v>945</v>
      </c>
      <c r="D1059" s="204" t="s">
        <v>167</v>
      </c>
      <c r="E1059" s="205">
        <v>454.65</v>
      </c>
      <c r="F1059" s="205"/>
      <c r="G1059" s="145">
        <f>ROUND(E1059*F1059,2)</f>
        <v>0</v>
      </c>
      <c r="H1059" s="169" t="s">
        <v>1466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235</v>
      </c>
      <c r="S1059" s="140"/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207" t="s">
        <v>684</v>
      </c>
      <c r="D1060" s="208"/>
      <c r="E1060" s="209"/>
      <c r="F1060" s="205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127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207" t="s">
        <v>1571</v>
      </c>
      <c r="D1061" s="208"/>
      <c r="E1061" s="209">
        <v>454.65</v>
      </c>
      <c r="F1061" s="205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127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>
        <v>253</v>
      </c>
      <c r="B1062" s="143" t="s">
        <v>947</v>
      </c>
      <c r="C1062" s="203" t="s">
        <v>948</v>
      </c>
      <c r="D1062" s="204" t="s">
        <v>167</v>
      </c>
      <c r="E1062" s="205">
        <v>454.65</v>
      </c>
      <c r="F1062" s="205"/>
      <c r="G1062" s="145">
        <f>ROUND(E1062*F1062,2)</f>
        <v>0</v>
      </c>
      <c r="H1062" s="169" t="s">
        <v>1466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235</v>
      </c>
      <c r="S1062" s="140"/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207" t="s">
        <v>684</v>
      </c>
      <c r="D1063" s="208"/>
      <c r="E1063" s="209"/>
      <c r="F1063" s="205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127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207" t="s">
        <v>1571</v>
      </c>
      <c r="D1064" s="208"/>
      <c r="E1064" s="209">
        <v>454.65</v>
      </c>
      <c r="F1064" s="205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127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>
        <v>254</v>
      </c>
      <c r="B1065" s="143" t="s">
        <v>949</v>
      </c>
      <c r="C1065" s="203" t="s">
        <v>950</v>
      </c>
      <c r="D1065" s="204" t="s">
        <v>167</v>
      </c>
      <c r="E1065" s="205">
        <v>30.5</v>
      </c>
      <c r="F1065" s="205"/>
      <c r="G1065" s="145">
        <f>ROUND(E1065*F1065,2)</f>
        <v>0</v>
      </c>
      <c r="H1065" s="169" t="s">
        <v>1466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125</v>
      </c>
      <c r="S1065" s="140"/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207" t="s">
        <v>951</v>
      </c>
      <c r="D1066" s="208"/>
      <c r="E1066" s="209">
        <v>30.5</v>
      </c>
      <c r="F1066" s="205"/>
      <c r="G1066" s="145"/>
      <c r="H1066" s="169">
        <v>0</v>
      </c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 t="s">
        <v>127</v>
      </c>
      <c r="S1066" s="140">
        <v>0</v>
      </c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>
        <v>255</v>
      </c>
      <c r="B1067" s="143" t="s">
        <v>952</v>
      </c>
      <c r="C1067" s="203" t="s">
        <v>953</v>
      </c>
      <c r="D1067" s="204" t="s">
        <v>167</v>
      </c>
      <c r="E1067" s="205">
        <v>32.03</v>
      </c>
      <c r="F1067" s="205"/>
      <c r="G1067" s="145">
        <f>ROUND(E1067*F1067,2)</f>
        <v>0</v>
      </c>
      <c r="H1067" s="169" t="s">
        <v>1466</v>
      </c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 t="s">
        <v>235</v>
      </c>
      <c r="S1067" s="140"/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207" t="s">
        <v>1572</v>
      </c>
      <c r="D1068" s="208"/>
      <c r="E1068" s="209">
        <v>32.03</v>
      </c>
      <c r="F1068" s="205"/>
      <c r="G1068" s="145"/>
      <c r="H1068" s="169">
        <v>0</v>
      </c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 t="s">
        <v>127</v>
      </c>
      <c r="S1068" s="140">
        <v>0</v>
      </c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ht="22.5" outlineLevel="1">
      <c r="A1069" s="141">
        <v>256</v>
      </c>
      <c r="B1069" s="143" t="s">
        <v>954</v>
      </c>
      <c r="C1069" s="203" t="s">
        <v>955</v>
      </c>
      <c r="D1069" s="204" t="s">
        <v>167</v>
      </c>
      <c r="E1069" s="205">
        <v>433</v>
      </c>
      <c r="F1069" s="205"/>
      <c r="G1069" s="145">
        <f>ROUND(E1069*F1069,2)</f>
        <v>0</v>
      </c>
      <c r="H1069" s="169" t="s">
        <v>1466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125</v>
      </c>
      <c r="S1069" s="140"/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207" t="s">
        <v>684</v>
      </c>
      <c r="D1070" s="208"/>
      <c r="E1070" s="209"/>
      <c r="F1070" s="205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127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/>
      <c r="B1071" s="143"/>
      <c r="C1071" s="207" t="s">
        <v>956</v>
      </c>
      <c r="D1071" s="208"/>
      <c r="E1071" s="209">
        <v>433</v>
      </c>
      <c r="F1071" s="205"/>
      <c r="G1071" s="145"/>
      <c r="H1071" s="169">
        <v>0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127</v>
      </c>
      <c r="S1071" s="140">
        <v>0</v>
      </c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>
        <v>257</v>
      </c>
      <c r="B1072" s="143" t="s">
        <v>957</v>
      </c>
      <c r="C1072" s="203" t="s">
        <v>958</v>
      </c>
      <c r="D1072" s="204" t="s">
        <v>0</v>
      </c>
      <c r="E1072" s="205">
        <v>2.0499999999999998</v>
      </c>
      <c r="F1072" s="205"/>
      <c r="G1072" s="145">
        <f>ROUND(E1072*F1072,2)</f>
        <v>0</v>
      </c>
      <c r="H1072" s="169" t="s">
        <v>1466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125</v>
      </c>
      <c r="S1072" s="140"/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>
      <c r="A1073" s="142" t="s">
        <v>122</v>
      </c>
      <c r="B1073" s="144" t="s">
        <v>82</v>
      </c>
      <c r="C1073" s="160" t="s">
        <v>83</v>
      </c>
      <c r="D1073" s="184"/>
      <c r="E1073" s="146"/>
      <c r="F1073" s="197"/>
      <c r="G1073" s="146">
        <f>SUMIF(R1074:R1114,"&lt;&gt;NOR",G1074:G1114)</f>
        <v>0</v>
      </c>
      <c r="H1073" s="170"/>
      <c r="I1073" s="140"/>
      <c r="R1073" t="s">
        <v>123</v>
      </c>
    </row>
    <row r="1074" spans="1:47" outlineLevel="1">
      <c r="A1074" s="141">
        <v>258</v>
      </c>
      <c r="B1074" s="143" t="s">
        <v>959</v>
      </c>
      <c r="C1074" s="158" t="s">
        <v>960</v>
      </c>
      <c r="D1074" s="182" t="s">
        <v>167</v>
      </c>
      <c r="E1074" s="145">
        <v>61.26</v>
      </c>
      <c r="F1074" s="196"/>
      <c r="G1074" s="145">
        <f>ROUND(E1074*F1074,2)</f>
        <v>0</v>
      </c>
      <c r="H1074" s="169" t="s">
        <v>1466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125</v>
      </c>
      <c r="S1074" s="140"/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59" t="s">
        <v>684</v>
      </c>
      <c r="D1075" s="183"/>
      <c r="E1075" s="174"/>
      <c r="F1075" s="196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127</v>
      </c>
      <c r="S1075" s="140">
        <v>0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161" t="s">
        <v>646</v>
      </c>
      <c r="D1076" s="185"/>
      <c r="E1076" s="175"/>
      <c r="F1076" s="196"/>
      <c r="G1076" s="145"/>
      <c r="H1076" s="169">
        <v>0</v>
      </c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 t="s">
        <v>127</v>
      </c>
      <c r="S1076" s="140">
        <v>2</v>
      </c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162" t="s">
        <v>961</v>
      </c>
      <c r="D1077" s="185"/>
      <c r="E1077" s="175"/>
      <c r="F1077" s="196"/>
      <c r="G1077" s="145"/>
      <c r="H1077" s="169">
        <v>0</v>
      </c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 t="s">
        <v>127</v>
      </c>
      <c r="S1077" s="140">
        <v>2</v>
      </c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62" t="s">
        <v>862</v>
      </c>
      <c r="D1078" s="185"/>
      <c r="E1078" s="175">
        <v>53.1</v>
      </c>
      <c r="F1078" s="196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127</v>
      </c>
      <c r="S1078" s="140">
        <v>2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62" t="s">
        <v>962</v>
      </c>
      <c r="D1079" s="185"/>
      <c r="E1079" s="175"/>
      <c r="F1079" s="196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127</v>
      </c>
      <c r="S1079" s="140">
        <v>2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/>
      <c r="B1080" s="143"/>
      <c r="C1080" s="162" t="s">
        <v>864</v>
      </c>
      <c r="D1080" s="185"/>
      <c r="E1080" s="175">
        <v>92.7</v>
      </c>
      <c r="F1080" s="196"/>
      <c r="G1080" s="145"/>
      <c r="H1080" s="169">
        <v>0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127</v>
      </c>
      <c r="S1080" s="140">
        <v>2</v>
      </c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62" t="s">
        <v>866</v>
      </c>
      <c r="D1081" s="185"/>
      <c r="E1081" s="175">
        <v>35</v>
      </c>
      <c r="F1081" s="196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127</v>
      </c>
      <c r="S1081" s="140">
        <v>2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62" t="s">
        <v>867</v>
      </c>
      <c r="D1082" s="185"/>
      <c r="E1082" s="175">
        <v>23.4</v>
      </c>
      <c r="F1082" s="196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127</v>
      </c>
      <c r="S1082" s="140">
        <v>2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61" t="s">
        <v>654</v>
      </c>
      <c r="D1083" s="185"/>
      <c r="E1083" s="175"/>
      <c r="F1083" s="196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127</v>
      </c>
      <c r="S1083" s="140">
        <v>0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59" t="s">
        <v>963</v>
      </c>
      <c r="D1084" s="183"/>
      <c r="E1084" s="174">
        <v>61.26</v>
      </c>
      <c r="F1084" s="196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127</v>
      </c>
      <c r="S1084" s="140">
        <v>0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>
        <v>259</v>
      </c>
      <c r="B1085" s="143" t="s">
        <v>966</v>
      </c>
      <c r="C1085" s="203" t="s">
        <v>967</v>
      </c>
      <c r="D1085" s="204" t="s">
        <v>167</v>
      </c>
      <c r="E1085" s="205">
        <v>67.385999999999996</v>
      </c>
      <c r="F1085" s="205"/>
      <c r="G1085" s="145">
        <f>ROUND(E1085*F1085,2)</f>
        <v>0</v>
      </c>
      <c r="H1085" s="169" t="s">
        <v>1466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235</v>
      </c>
      <c r="S1085" s="140"/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207" t="s">
        <v>684</v>
      </c>
      <c r="D1086" s="208"/>
      <c r="E1086" s="209"/>
      <c r="F1086" s="205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127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/>
      <c r="B1087" s="143"/>
      <c r="C1087" s="211" t="s">
        <v>646</v>
      </c>
      <c r="D1087" s="212"/>
      <c r="E1087" s="213"/>
      <c r="F1087" s="205"/>
      <c r="G1087" s="145"/>
      <c r="H1087" s="169">
        <v>0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127</v>
      </c>
      <c r="S1087" s="140">
        <v>2</v>
      </c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214" t="s">
        <v>961</v>
      </c>
      <c r="D1088" s="212"/>
      <c r="E1088" s="213"/>
      <c r="F1088" s="205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127</v>
      </c>
      <c r="S1088" s="140">
        <v>2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214" t="s">
        <v>862</v>
      </c>
      <c r="D1089" s="212"/>
      <c r="E1089" s="213">
        <v>53.1</v>
      </c>
      <c r="F1089" s="205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127</v>
      </c>
      <c r="S1089" s="140">
        <v>2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214" t="s">
        <v>962</v>
      </c>
      <c r="D1090" s="212"/>
      <c r="E1090" s="213"/>
      <c r="F1090" s="205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127</v>
      </c>
      <c r="S1090" s="140">
        <v>2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214" t="s">
        <v>864</v>
      </c>
      <c r="D1091" s="212"/>
      <c r="E1091" s="213">
        <v>92.7</v>
      </c>
      <c r="F1091" s="205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127</v>
      </c>
      <c r="S1091" s="140">
        <v>2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214" t="s">
        <v>866</v>
      </c>
      <c r="D1092" s="212"/>
      <c r="E1092" s="213">
        <v>35</v>
      </c>
      <c r="F1092" s="205"/>
      <c r="G1092" s="145"/>
      <c r="H1092" s="169">
        <v>0</v>
      </c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 t="s">
        <v>127</v>
      </c>
      <c r="S1092" s="140">
        <v>2</v>
      </c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214" t="s">
        <v>867</v>
      </c>
      <c r="D1093" s="212"/>
      <c r="E1093" s="213">
        <v>23.4</v>
      </c>
      <c r="F1093" s="205"/>
      <c r="G1093" s="145"/>
      <c r="H1093" s="169">
        <v>0</v>
      </c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 t="s">
        <v>127</v>
      </c>
      <c r="S1093" s="140">
        <v>2</v>
      </c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211" t="s">
        <v>654</v>
      </c>
      <c r="D1094" s="212"/>
      <c r="E1094" s="213"/>
      <c r="F1094" s="205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127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207" t="s">
        <v>968</v>
      </c>
      <c r="D1095" s="208"/>
      <c r="E1095" s="209">
        <v>67.385999999999996</v>
      </c>
      <c r="F1095" s="205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127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ht="22.5" outlineLevel="1">
      <c r="A1096" s="141">
        <v>260</v>
      </c>
      <c r="B1096" s="143" t="s">
        <v>969</v>
      </c>
      <c r="C1096" s="203" t="s">
        <v>970</v>
      </c>
      <c r="D1096" s="204" t="s">
        <v>167</v>
      </c>
      <c r="E1096" s="205">
        <v>866</v>
      </c>
      <c r="F1096" s="205"/>
      <c r="G1096" s="145">
        <f>ROUND(E1096*F1096,2)</f>
        <v>0</v>
      </c>
      <c r="H1096" s="169" t="s">
        <v>1466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125</v>
      </c>
      <c r="S1096" s="140"/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207" t="s">
        <v>684</v>
      </c>
      <c r="D1097" s="208"/>
      <c r="E1097" s="209"/>
      <c r="F1097" s="205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127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207" t="s">
        <v>971</v>
      </c>
      <c r="D1098" s="208"/>
      <c r="E1098" s="209">
        <v>866</v>
      </c>
      <c r="F1098" s="205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127</v>
      </c>
      <c r="S1098" s="140">
        <v>0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>
        <v>261</v>
      </c>
      <c r="B1099" s="143" t="s">
        <v>972</v>
      </c>
      <c r="C1099" s="203" t="s">
        <v>973</v>
      </c>
      <c r="D1099" s="204" t="s">
        <v>167</v>
      </c>
      <c r="E1099" s="205">
        <v>433</v>
      </c>
      <c r="F1099" s="205"/>
      <c r="G1099" s="145">
        <f>ROUND(E1099*F1099,2)</f>
        <v>0</v>
      </c>
      <c r="H1099" s="169" t="s">
        <v>1466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125</v>
      </c>
      <c r="S1099" s="140"/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207" t="s">
        <v>684</v>
      </c>
      <c r="D1100" s="208"/>
      <c r="E1100" s="209"/>
      <c r="F1100" s="205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127</v>
      </c>
      <c r="S1100" s="140">
        <v>0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207" t="s">
        <v>956</v>
      </c>
      <c r="D1101" s="208"/>
      <c r="E1101" s="209">
        <v>433</v>
      </c>
      <c r="F1101" s="205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127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>
        <v>262</v>
      </c>
      <c r="B1102" s="143" t="s">
        <v>974</v>
      </c>
      <c r="C1102" s="203" t="s">
        <v>975</v>
      </c>
      <c r="D1102" s="204" t="s">
        <v>228</v>
      </c>
      <c r="E1102" s="205">
        <v>672.8</v>
      </c>
      <c r="F1102" s="205"/>
      <c r="G1102" s="145">
        <f>ROUND(E1102*F1102,2)</f>
        <v>0</v>
      </c>
      <c r="H1102" s="169" t="s">
        <v>1466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125</v>
      </c>
      <c r="S1102" s="140"/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/>
      <c r="B1103" s="143"/>
      <c r="C1103" s="207" t="s">
        <v>976</v>
      </c>
      <c r="D1103" s="208"/>
      <c r="E1103" s="209">
        <v>672.8</v>
      </c>
      <c r="F1103" s="205"/>
      <c r="G1103" s="145"/>
      <c r="H1103" s="169">
        <v>0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127</v>
      </c>
      <c r="S1103" s="140">
        <v>0</v>
      </c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>
        <v>263</v>
      </c>
      <c r="B1104" s="143" t="s">
        <v>977</v>
      </c>
      <c r="C1104" s="203" t="s">
        <v>978</v>
      </c>
      <c r="D1104" s="204" t="s">
        <v>228</v>
      </c>
      <c r="E1104" s="205">
        <v>672.8</v>
      </c>
      <c r="F1104" s="205"/>
      <c r="G1104" s="145">
        <f>ROUND(E1104*F1104,2)</f>
        <v>0</v>
      </c>
      <c r="H1104" s="169" t="s">
        <v>1467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235</v>
      </c>
      <c r="S1104" s="140"/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/>
      <c r="B1105" s="143"/>
      <c r="C1105" s="207" t="s">
        <v>976</v>
      </c>
      <c r="D1105" s="208"/>
      <c r="E1105" s="209">
        <v>672.8</v>
      </c>
      <c r="F1105" s="205"/>
      <c r="G1105" s="145"/>
      <c r="H1105" s="169">
        <v>0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127</v>
      </c>
      <c r="S1105" s="140">
        <v>0</v>
      </c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ht="22.5" outlineLevel="1">
      <c r="A1106" s="141">
        <v>264</v>
      </c>
      <c r="B1106" s="143" t="s">
        <v>979</v>
      </c>
      <c r="C1106" s="203" t="s">
        <v>980</v>
      </c>
      <c r="D1106" s="204" t="s">
        <v>124</v>
      </c>
      <c r="E1106" s="205">
        <v>15.07072</v>
      </c>
      <c r="F1106" s="205"/>
      <c r="G1106" s="145">
        <f>ROUND(E1106*F1106,2)</f>
        <v>0</v>
      </c>
      <c r="H1106" s="169" t="s">
        <v>1466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125</v>
      </c>
      <c r="S1106" s="140"/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207" t="s">
        <v>981</v>
      </c>
      <c r="D1107" s="208"/>
      <c r="E1107" s="209">
        <v>15.07072</v>
      </c>
      <c r="F1107" s="205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127</v>
      </c>
      <c r="S1107" s="140">
        <v>0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>
        <v>265</v>
      </c>
      <c r="B1108" s="143" t="s">
        <v>964</v>
      </c>
      <c r="C1108" s="203" t="s">
        <v>965</v>
      </c>
      <c r="D1108" s="204" t="s">
        <v>167</v>
      </c>
      <c r="E1108" s="205">
        <v>433</v>
      </c>
      <c r="F1108" s="205"/>
      <c r="G1108" s="145">
        <f>ROUND(E1108*F1108,2)</f>
        <v>0</v>
      </c>
      <c r="H1108" s="169" t="s">
        <v>1466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125</v>
      </c>
      <c r="S1108" s="140"/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207" t="s">
        <v>684</v>
      </c>
      <c r="D1109" s="208"/>
      <c r="E1109" s="209"/>
      <c r="F1109" s="205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127</v>
      </c>
      <c r="S1109" s="140">
        <v>0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207" t="s">
        <v>956</v>
      </c>
      <c r="D1110" s="208"/>
      <c r="E1110" s="209">
        <v>433</v>
      </c>
      <c r="F1110" s="205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127</v>
      </c>
      <c r="S1110" s="140">
        <v>0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>
        <v>266</v>
      </c>
      <c r="B1111" s="143" t="s">
        <v>982</v>
      </c>
      <c r="C1111" s="203" t="s">
        <v>983</v>
      </c>
      <c r="D1111" s="204" t="s">
        <v>167</v>
      </c>
      <c r="E1111" s="205">
        <v>476.3</v>
      </c>
      <c r="F1111" s="205"/>
      <c r="G1111" s="145">
        <f>ROUND(E1111*F1111,2)</f>
        <v>0</v>
      </c>
      <c r="H1111" s="169" t="s">
        <v>1466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235</v>
      </c>
      <c r="S1111" s="140"/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207" t="s">
        <v>684</v>
      </c>
      <c r="D1112" s="208"/>
      <c r="E1112" s="209"/>
      <c r="F1112" s="205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127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207" t="s">
        <v>946</v>
      </c>
      <c r="D1113" s="208"/>
      <c r="E1113" s="209">
        <v>476.3</v>
      </c>
      <c r="F1113" s="205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127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>
        <v>267</v>
      </c>
      <c r="B1114" s="143" t="s">
        <v>984</v>
      </c>
      <c r="C1114" s="203" t="s">
        <v>985</v>
      </c>
      <c r="D1114" s="204" t="s">
        <v>0</v>
      </c>
      <c r="E1114" s="205">
        <v>6.5</v>
      </c>
      <c r="F1114" s="205"/>
      <c r="G1114" s="145">
        <f>ROUND(E1114*F1114,2)</f>
        <v>0</v>
      </c>
      <c r="H1114" s="169" t="s">
        <v>1466</v>
      </c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 t="s">
        <v>125</v>
      </c>
      <c r="S1114" s="140"/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>
      <c r="A1115" s="142" t="s">
        <v>122</v>
      </c>
      <c r="B1115" s="144" t="s">
        <v>84</v>
      </c>
      <c r="C1115" s="160" t="s">
        <v>85</v>
      </c>
      <c r="D1115" s="184"/>
      <c r="E1115" s="146"/>
      <c r="F1115" s="197"/>
      <c r="G1115" s="146">
        <f>SUMIF(R1116:R1137,"&lt;&gt;NOR",G1116:G1137)</f>
        <v>0</v>
      </c>
      <c r="H1115" s="170"/>
      <c r="I1115" s="140"/>
      <c r="R1115" t="s">
        <v>123</v>
      </c>
    </row>
    <row r="1116" spans="1:47" ht="90" outlineLevel="1">
      <c r="A1116" s="141">
        <v>268</v>
      </c>
      <c r="B1116" s="143" t="s">
        <v>1164</v>
      </c>
      <c r="C1116" s="203" t="s">
        <v>1515</v>
      </c>
      <c r="D1116" s="182" t="s">
        <v>228</v>
      </c>
      <c r="E1116" s="196">
        <v>33</v>
      </c>
      <c r="F1116" s="196"/>
      <c r="G1116" s="196">
        <f t="shared" ref="G1116:G1136" si="0">ROUND(E1116*F1116,2)</f>
        <v>0</v>
      </c>
      <c r="H1116" s="169" t="s">
        <v>1467</v>
      </c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/>
      <c r="S1116" s="140"/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ht="90" outlineLevel="1">
      <c r="A1117" s="141">
        <v>269</v>
      </c>
      <c r="B1117" s="143" t="s">
        <v>1165</v>
      </c>
      <c r="C1117" s="203" t="s">
        <v>1515</v>
      </c>
      <c r="D1117" s="182" t="s">
        <v>228</v>
      </c>
      <c r="E1117" s="196">
        <v>16.25</v>
      </c>
      <c r="F1117" s="196"/>
      <c r="G1117" s="196">
        <f t="shared" si="0"/>
        <v>0</v>
      </c>
      <c r="H1117" s="169" t="s">
        <v>1467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/>
      <c r="S1117" s="140"/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ht="90" outlineLevel="1">
      <c r="A1118" s="141">
        <v>270</v>
      </c>
      <c r="B1118" s="143" t="s">
        <v>1166</v>
      </c>
      <c r="C1118" s="203" t="s">
        <v>1515</v>
      </c>
      <c r="D1118" s="182" t="s">
        <v>228</v>
      </c>
      <c r="E1118" s="196">
        <v>12.25</v>
      </c>
      <c r="F1118" s="196"/>
      <c r="G1118" s="196">
        <f t="shared" si="0"/>
        <v>0</v>
      </c>
      <c r="H1118" s="169" t="s">
        <v>1467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/>
      <c r="S1118" s="140"/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ht="90" outlineLevel="1">
      <c r="A1119" s="141">
        <v>271</v>
      </c>
      <c r="B1119" s="143" t="s">
        <v>1167</v>
      </c>
      <c r="C1119" s="203" t="s">
        <v>1515</v>
      </c>
      <c r="D1119" s="182" t="s">
        <v>228</v>
      </c>
      <c r="E1119" s="196">
        <v>4.13</v>
      </c>
      <c r="F1119" s="196"/>
      <c r="G1119" s="196">
        <f t="shared" si="0"/>
        <v>0</v>
      </c>
      <c r="H1119" s="169" t="s">
        <v>1467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/>
      <c r="S1119" s="140"/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ht="90" outlineLevel="1">
      <c r="A1120" s="141">
        <v>272</v>
      </c>
      <c r="B1120" s="143" t="s">
        <v>1168</v>
      </c>
      <c r="C1120" s="203" t="s">
        <v>1515</v>
      </c>
      <c r="D1120" s="182" t="s">
        <v>228</v>
      </c>
      <c r="E1120" s="196">
        <v>12</v>
      </c>
      <c r="F1120" s="196"/>
      <c r="G1120" s="196">
        <f t="shared" si="0"/>
        <v>0</v>
      </c>
      <c r="H1120" s="169" t="s">
        <v>1467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/>
      <c r="S1120" s="140"/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ht="22.5" outlineLevel="1">
      <c r="A1121" s="141">
        <v>273</v>
      </c>
      <c r="B1121" s="143" t="s">
        <v>1169</v>
      </c>
      <c r="C1121" s="203" t="s">
        <v>1516</v>
      </c>
      <c r="D1121" s="182"/>
      <c r="E1121" s="196"/>
      <c r="F1121" s="196"/>
      <c r="G1121" s="196"/>
      <c r="H1121" s="169">
        <v>0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/>
      <c r="S1121" s="140"/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ht="90" outlineLevel="1">
      <c r="A1122" s="141">
        <v>274</v>
      </c>
      <c r="B1122" s="143" t="s">
        <v>1170</v>
      </c>
      <c r="C1122" s="203" t="s">
        <v>1515</v>
      </c>
      <c r="D1122" s="182" t="s">
        <v>228</v>
      </c>
      <c r="E1122" s="196">
        <v>1</v>
      </c>
      <c r="F1122" s="196"/>
      <c r="G1122" s="196">
        <f t="shared" si="0"/>
        <v>0</v>
      </c>
      <c r="H1122" s="169" t="s">
        <v>1467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/>
      <c r="S1122" s="140"/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ht="22.5" outlineLevel="1">
      <c r="A1123" s="141">
        <v>275</v>
      </c>
      <c r="B1123" s="143" t="s">
        <v>1171</v>
      </c>
      <c r="C1123" s="203" t="s">
        <v>1517</v>
      </c>
      <c r="D1123" s="182"/>
      <c r="E1123" s="196"/>
      <c r="F1123" s="196"/>
      <c r="G1123" s="196">
        <f t="shared" si="0"/>
        <v>0</v>
      </c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/>
      <c r="S1123" s="140"/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ht="22.5" outlineLevel="1">
      <c r="A1124" s="141">
        <v>276</v>
      </c>
      <c r="B1124" s="143" t="s">
        <v>1172</v>
      </c>
      <c r="C1124" s="203" t="s">
        <v>1518</v>
      </c>
      <c r="D1124" s="182"/>
      <c r="E1124" s="196"/>
      <c r="F1124" s="196"/>
      <c r="G1124" s="196">
        <f t="shared" si="0"/>
        <v>0</v>
      </c>
      <c r="H1124" s="169">
        <v>0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/>
      <c r="S1124" s="140"/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ht="90" outlineLevel="1">
      <c r="A1125" s="141">
        <v>277</v>
      </c>
      <c r="B1125" s="143" t="s">
        <v>1173</v>
      </c>
      <c r="C1125" s="203" t="s">
        <v>1523</v>
      </c>
      <c r="D1125" s="182" t="s">
        <v>228</v>
      </c>
      <c r="E1125" s="196">
        <v>1.75</v>
      </c>
      <c r="F1125" s="196"/>
      <c r="G1125" s="196">
        <f t="shared" si="0"/>
        <v>0</v>
      </c>
      <c r="H1125" s="169" t="s">
        <v>1467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/>
      <c r="S1125" s="140"/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ht="90" outlineLevel="1">
      <c r="A1126" s="141">
        <v>278</v>
      </c>
      <c r="B1126" s="143" t="s">
        <v>1174</v>
      </c>
      <c r="C1126" s="203" t="s">
        <v>1523</v>
      </c>
      <c r="D1126" s="182" t="s">
        <v>228</v>
      </c>
      <c r="E1126" s="196">
        <v>2</v>
      </c>
      <c r="F1126" s="196"/>
      <c r="G1126" s="196">
        <f t="shared" si="0"/>
        <v>0</v>
      </c>
      <c r="H1126" s="169" t="s">
        <v>1467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/>
      <c r="S1126" s="140"/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ht="90" outlineLevel="1">
      <c r="A1127" s="141">
        <v>279</v>
      </c>
      <c r="B1127" s="143" t="s">
        <v>1175</v>
      </c>
      <c r="C1127" s="203" t="s">
        <v>1523</v>
      </c>
      <c r="D1127" s="182" t="s">
        <v>228</v>
      </c>
      <c r="E1127" s="196">
        <v>0.96</v>
      </c>
      <c r="F1127" s="196"/>
      <c r="G1127" s="196">
        <f t="shared" si="0"/>
        <v>0</v>
      </c>
      <c r="H1127" s="169" t="s">
        <v>1467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/>
      <c r="S1127" s="140"/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ht="101.25" outlineLevel="1">
      <c r="A1128" s="141">
        <v>280</v>
      </c>
      <c r="B1128" s="143" t="s">
        <v>1176</v>
      </c>
      <c r="C1128" s="203" t="s">
        <v>1519</v>
      </c>
      <c r="D1128" s="182" t="s">
        <v>228</v>
      </c>
      <c r="E1128" s="196">
        <v>28.64</v>
      </c>
      <c r="F1128" s="196"/>
      <c r="G1128" s="196">
        <f t="shared" si="0"/>
        <v>0</v>
      </c>
      <c r="H1128" s="169" t="s">
        <v>1467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/>
      <c r="S1128" s="140"/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ht="78.75" outlineLevel="1">
      <c r="A1129" s="141">
        <v>281</v>
      </c>
      <c r="B1129" s="143" t="s">
        <v>1177</v>
      </c>
      <c r="C1129" s="203" t="s">
        <v>1520</v>
      </c>
      <c r="D1129" s="182" t="s">
        <v>228</v>
      </c>
      <c r="E1129" s="196">
        <v>12.81</v>
      </c>
      <c r="F1129" s="196"/>
      <c r="G1129" s="196">
        <f t="shared" si="0"/>
        <v>0</v>
      </c>
      <c r="H1129" s="169" t="s">
        <v>1467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/>
      <c r="S1129" s="140"/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ht="78.75" outlineLevel="1">
      <c r="A1130" s="141">
        <v>282</v>
      </c>
      <c r="B1130" s="143" t="s">
        <v>1178</v>
      </c>
      <c r="C1130" s="203" t="s">
        <v>1521</v>
      </c>
      <c r="D1130" s="182" t="s">
        <v>228</v>
      </c>
      <c r="E1130" s="196">
        <v>7.97</v>
      </c>
      <c r="F1130" s="196"/>
      <c r="G1130" s="196">
        <f t="shared" si="0"/>
        <v>0</v>
      </c>
      <c r="H1130" s="169" t="s">
        <v>1467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/>
      <c r="S1130" s="140"/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ht="78.75" outlineLevel="1">
      <c r="A1131" s="141">
        <v>283</v>
      </c>
      <c r="B1131" s="143" t="s">
        <v>1179</v>
      </c>
      <c r="C1131" s="203" t="s">
        <v>1522</v>
      </c>
      <c r="D1131" s="182" t="s">
        <v>228</v>
      </c>
      <c r="E1131" s="196">
        <v>135.72</v>
      </c>
      <c r="F1131" s="196"/>
      <c r="G1131" s="196">
        <f t="shared" si="0"/>
        <v>0</v>
      </c>
      <c r="H1131" s="169" t="s">
        <v>1467</v>
      </c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/>
      <c r="S1131" s="140"/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ht="78.75" outlineLevel="1">
      <c r="A1132" s="141">
        <v>284</v>
      </c>
      <c r="B1132" s="143" t="s">
        <v>1180</v>
      </c>
      <c r="C1132" s="203" t="s">
        <v>1181</v>
      </c>
      <c r="D1132" s="182" t="s">
        <v>228</v>
      </c>
      <c r="E1132" s="196">
        <v>31.9</v>
      </c>
      <c r="F1132" s="196"/>
      <c r="G1132" s="196">
        <f t="shared" si="0"/>
        <v>0</v>
      </c>
      <c r="H1132" s="169" t="s">
        <v>1467</v>
      </c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/>
      <c r="S1132" s="140"/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ht="78.75" outlineLevel="1">
      <c r="A1133" s="141">
        <v>285</v>
      </c>
      <c r="B1133" s="143" t="s">
        <v>1182</v>
      </c>
      <c r="C1133" s="203" t="s">
        <v>1183</v>
      </c>
      <c r="D1133" s="182" t="s">
        <v>228</v>
      </c>
      <c r="E1133" s="196">
        <v>65.569999999999993</v>
      </c>
      <c r="F1133" s="196"/>
      <c r="G1133" s="196">
        <f t="shared" si="0"/>
        <v>0</v>
      </c>
      <c r="H1133" s="169" t="s">
        <v>1467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/>
      <c r="S1133" s="140"/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ht="45" outlineLevel="1">
      <c r="A1134" s="141">
        <v>286</v>
      </c>
      <c r="B1134" s="143" t="s">
        <v>1184</v>
      </c>
      <c r="C1134" s="203" t="s">
        <v>1186</v>
      </c>
      <c r="D1134" s="182" t="s">
        <v>242</v>
      </c>
      <c r="E1134" s="196">
        <v>9</v>
      </c>
      <c r="F1134" s="196"/>
      <c r="G1134" s="196">
        <f t="shared" si="0"/>
        <v>0</v>
      </c>
      <c r="H1134" s="169" t="s">
        <v>1467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/>
      <c r="S1134" s="140"/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ht="45" outlineLevel="1">
      <c r="A1135" s="141">
        <v>287</v>
      </c>
      <c r="B1135" s="143" t="s">
        <v>1185</v>
      </c>
      <c r="C1135" s="203" t="s">
        <v>1187</v>
      </c>
      <c r="D1135" s="182" t="s">
        <v>242</v>
      </c>
      <c r="E1135" s="196">
        <v>16</v>
      </c>
      <c r="F1135" s="196"/>
      <c r="G1135" s="196">
        <f t="shared" si="0"/>
        <v>0</v>
      </c>
      <c r="H1135" s="169" t="s">
        <v>1467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/>
      <c r="S1135" s="140"/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ht="56.25" outlineLevel="1">
      <c r="A1136" s="141">
        <v>288</v>
      </c>
      <c r="B1136" s="143" t="s">
        <v>1385</v>
      </c>
      <c r="C1136" s="203" t="s">
        <v>1524</v>
      </c>
      <c r="D1136" s="182" t="s">
        <v>228</v>
      </c>
      <c r="E1136" s="196">
        <v>12.5</v>
      </c>
      <c r="F1136" s="196"/>
      <c r="G1136" s="196">
        <f t="shared" si="0"/>
        <v>0</v>
      </c>
      <c r="H1136" s="169" t="s">
        <v>1467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/>
      <c r="S1136" s="140"/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>
        <v>289</v>
      </c>
      <c r="B1137" s="143" t="s">
        <v>986</v>
      </c>
      <c r="C1137" s="203" t="s">
        <v>987</v>
      </c>
      <c r="D1137" s="182" t="s">
        <v>0</v>
      </c>
      <c r="E1137" s="145">
        <v>1.95</v>
      </c>
      <c r="F1137" s="205"/>
      <c r="G1137" s="145">
        <f t="shared" ref="G1137" si="1">ROUND(E1137*F1137,2)</f>
        <v>0</v>
      </c>
      <c r="H1137" s="169" t="s">
        <v>1466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125</v>
      </c>
      <c r="S1137" s="140"/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>
      <c r="A1138" s="142" t="s">
        <v>122</v>
      </c>
      <c r="B1138" s="144" t="s">
        <v>86</v>
      </c>
      <c r="C1138" s="160" t="s">
        <v>87</v>
      </c>
      <c r="D1138" s="184"/>
      <c r="E1138" s="146"/>
      <c r="F1138" s="197"/>
      <c r="G1138" s="146">
        <f>SUMIF(R1139:R1162,"&lt;&gt;NOR",G1139:G1162)</f>
        <v>0</v>
      </c>
      <c r="H1138" s="170" t="s">
        <v>1466</v>
      </c>
      <c r="I1138" s="140"/>
      <c r="R1138" t="s">
        <v>123</v>
      </c>
    </row>
    <row r="1139" spans="1:47" ht="22.5" outlineLevel="1">
      <c r="A1139" s="141">
        <v>290</v>
      </c>
      <c r="B1139" s="143" t="s">
        <v>988</v>
      </c>
      <c r="C1139" s="158" t="s">
        <v>989</v>
      </c>
      <c r="D1139" s="182" t="s">
        <v>167</v>
      </c>
      <c r="E1139" s="145">
        <v>433</v>
      </c>
      <c r="F1139" s="196"/>
      <c r="G1139" s="145">
        <f>ROUND(E1139*F1139,2)</f>
        <v>0</v>
      </c>
      <c r="H1139" s="169" t="s">
        <v>1466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125</v>
      </c>
      <c r="S1139" s="140"/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59" t="s">
        <v>684</v>
      </c>
      <c r="D1140" s="183"/>
      <c r="E1140" s="174"/>
      <c r="F1140" s="196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127</v>
      </c>
      <c r="S1140" s="140">
        <v>0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59" t="s">
        <v>956</v>
      </c>
      <c r="D1141" s="183"/>
      <c r="E1141" s="174">
        <v>433</v>
      </c>
      <c r="F1141" s="196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127</v>
      </c>
      <c r="S1141" s="140">
        <v>0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outlineLevel="1">
      <c r="A1142" s="141">
        <v>291</v>
      </c>
      <c r="B1142" s="143" t="s">
        <v>990</v>
      </c>
      <c r="C1142" s="158" t="s">
        <v>991</v>
      </c>
      <c r="D1142" s="182" t="s">
        <v>228</v>
      </c>
      <c r="E1142" s="145">
        <v>39.799999999999997</v>
      </c>
      <c r="F1142" s="196"/>
      <c r="G1142" s="145">
        <f>ROUND(E1142*F1142,2)</f>
        <v>0</v>
      </c>
      <c r="H1142" s="169" t="s">
        <v>1466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125</v>
      </c>
      <c r="S1142" s="140"/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684</v>
      </c>
      <c r="D1143" s="183"/>
      <c r="E1143" s="174"/>
      <c r="F1143" s="196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127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outlineLevel="1">
      <c r="A1144" s="141"/>
      <c r="B1144" s="143"/>
      <c r="C1144" s="159" t="s">
        <v>992</v>
      </c>
      <c r="D1144" s="183"/>
      <c r="E1144" s="174">
        <v>39.799999999999997</v>
      </c>
      <c r="F1144" s="196"/>
      <c r="G1144" s="145"/>
      <c r="H1144" s="169">
        <v>0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127</v>
      </c>
      <c r="S1144" s="140">
        <v>0</v>
      </c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>
        <v>292</v>
      </c>
      <c r="B1145" s="143" t="s">
        <v>993</v>
      </c>
      <c r="C1145" s="158" t="s">
        <v>994</v>
      </c>
      <c r="D1145" s="182" t="s">
        <v>228</v>
      </c>
      <c r="E1145" s="145">
        <v>9.6999999999999993</v>
      </c>
      <c r="F1145" s="196"/>
      <c r="G1145" s="145">
        <f>ROUND(E1145*F1145,2)</f>
        <v>0</v>
      </c>
      <c r="H1145" s="169" t="s">
        <v>1466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125</v>
      </c>
      <c r="S1145" s="140"/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59" t="s">
        <v>684</v>
      </c>
      <c r="D1146" s="183"/>
      <c r="E1146" s="174"/>
      <c r="F1146" s="196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127</v>
      </c>
      <c r="S1146" s="140">
        <v>0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59" t="s">
        <v>995</v>
      </c>
      <c r="D1147" s="183"/>
      <c r="E1147" s="174">
        <v>9.6999999999999993</v>
      </c>
      <c r="F1147" s="196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127</v>
      </c>
      <c r="S1147" s="140">
        <v>0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>
        <v>293</v>
      </c>
      <c r="B1148" s="143" t="s">
        <v>996</v>
      </c>
      <c r="C1148" s="158" t="s">
        <v>997</v>
      </c>
      <c r="D1148" s="182" t="s">
        <v>228</v>
      </c>
      <c r="E1148" s="145">
        <v>33.700000000000003</v>
      </c>
      <c r="F1148" s="196"/>
      <c r="G1148" s="145">
        <f>ROUND(E1148*F1148,2)</f>
        <v>0</v>
      </c>
      <c r="H1148" s="169" t="s">
        <v>1466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125</v>
      </c>
      <c r="S1148" s="140"/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59" t="s">
        <v>998</v>
      </c>
      <c r="D1149" s="183"/>
      <c r="E1149" s="174">
        <v>33.700000000000003</v>
      </c>
      <c r="F1149" s="196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127</v>
      </c>
      <c r="S1149" s="140">
        <v>0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>
        <v>294</v>
      </c>
      <c r="B1150" s="143" t="s">
        <v>999</v>
      </c>
      <c r="C1150" s="158" t="s">
        <v>1000</v>
      </c>
      <c r="D1150" s="182" t="s">
        <v>242</v>
      </c>
      <c r="E1150" s="145">
        <v>4</v>
      </c>
      <c r="F1150" s="196"/>
      <c r="G1150" s="145">
        <f>ROUND(E1150*F1150,2)</f>
        <v>0</v>
      </c>
      <c r="H1150" s="169" t="s">
        <v>1466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125</v>
      </c>
      <c r="S1150" s="140"/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59" t="s">
        <v>764</v>
      </c>
      <c r="D1151" s="183"/>
      <c r="E1151" s="174">
        <v>4</v>
      </c>
      <c r="F1151" s="196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127</v>
      </c>
      <c r="S1151" s="140">
        <v>0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>
        <v>295</v>
      </c>
      <c r="B1152" s="143" t="s">
        <v>1001</v>
      </c>
      <c r="C1152" s="158" t="s">
        <v>1002</v>
      </c>
      <c r="D1152" s="182" t="s">
        <v>242</v>
      </c>
      <c r="E1152" s="145">
        <v>4</v>
      </c>
      <c r="F1152" s="196"/>
      <c r="G1152" s="145">
        <f>ROUND(E1152*F1152,2)</f>
        <v>0</v>
      </c>
      <c r="H1152" s="169" t="s">
        <v>1466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125</v>
      </c>
      <c r="S1152" s="140"/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outlineLevel="1">
      <c r="A1153" s="141"/>
      <c r="B1153" s="143"/>
      <c r="C1153" s="159" t="s">
        <v>764</v>
      </c>
      <c r="D1153" s="183"/>
      <c r="E1153" s="174">
        <v>4</v>
      </c>
      <c r="F1153" s="196"/>
      <c r="G1153" s="145"/>
      <c r="H1153" s="169">
        <v>0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127</v>
      </c>
      <c r="S1153" s="140">
        <v>0</v>
      </c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>
        <v>296</v>
      </c>
      <c r="B1154" s="143" t="s">
        <v>1003</v>
      </c>
      <c r="C1154" s="158" t="s">
        <v>1004</v>
      </c>
      <c r="D1154" s="182" t="s">
        <v>228</v>
      </c>
      <c r="E1154" s="145">
        <v>84.5</v>
      </c>
      <c r="F1154" s="196"/>
      <c r="G1154" s="145">
        <f>ROUND(E1154*F1154,2)</f>
        <v>0</v>
      </c>
      <c r="H1154" s="169" t="s">
        <v>1466</v>
      </c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 t="s">
        <v>125</v>
      </c>
      <c r="S1154" s="140"/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159" t="s">
        <v>684</v>
      </c>
      <c r="D1155" s="183"/>
      <c r="E1155" s="174"/>
      <c r="F1155" s="196"/>
      <c r="G1155" s="145"/>
      <c r="H1155" s="169">
        <v>0</v>
      </c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 t="s">
        <v>127</v>
      </c>
      <c r="S1155" s="140">
        <v>0</v>
      </c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159" t="s">
        <v>1005</v>
      </c>
      <c r="D1156" s="183"/>
      <c r="E1156" s="174">
        <v>84.5</v>
      </c>
      <c r="F1156" s="196"/>
      <c r="G1156" s="145"/>
      <c r="H1156" s="169">
        <v>0</v>
      </c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 t="s">
        <v>127</v>
      </c>
      <c r="S1156" s="140">
        <v>0</v>
      </c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>
        <v>297</v>
      </c>
      <c r="B1157" s="143" t="s">
        <v>1006</v>
      </c>
      <c r="C1157" s="158" t="s">
        <v>1007</v>
      </c>
      <c r="D1157" s="182" t="s">
        <v>242</v>
      </c>
      <c r="E1157" s="145">
        <v>3</v>
      </c>
      <c r="F1157" s="196"/>
      <c r="G1157" s="145">
        <f>ROUND(E1157*F1157,2)</f>
        <v>0</v>
      </c>
      <c r="H1157" s="169" t="s">
        <v>1466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125</v>
      </c>
      <c r="S1157" s="140"/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159" t="s">
        <v>1008</v>
      </c>
      <c r="D1158" s="183"/>
      <c r="E1158" s="174">
        <v>3</v>
      </c>
      <c r="F1158" s="196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127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>
        <v>298</v>
      </c>
      <c r="B1159" s="143" t="s">
        <v>1009</v>
      </c>
      <c r="C1159" s="158" t="s">
        <v>1010</v>
      </c>
      <c r="D1159" s="182" t="s">
        <v>228</v>
      </c>
      <c r="E1159" s="145">
        <v>85.5</v>
      </c>
      <c r="F1159" s="196"/>
      <c r="G1159" s="145">
        <f>ROUND(E1159*F1159,2)</f>
        <v>0</v>
      </c>
      <c r="H1159" s="169" t="s">
        <v>1466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125</v>
      </c>
      <c r="S1159" s="140"/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/>
      <c r="B1160" s="143"/>
      <c r="C1160" s="159" t="s">
        <v>684</v>
      </c>
      <c r="D1160" s="183"/>
      <c r="E1160" s="174"/>
      <c r="F1160" s="196"/>
      <c r="G1160" s="145"/>
      <c r="H1160" s="169">
        <v>0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127</v>
      </c>
      <c r="S1160" s="140">
        <v>0</v>
      </c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59" t="s">
        <v>1011</v>
      </c>
      <c r="D1161" s="183"/>
      <c r="E1161" s="174">
        <v>85.5</v>
      </c>
      <c r="F1161" s="196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127</v>
      </c>
      <c r="S1161" s="140">
        <v>0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>
        <v>299</v>
      </c>
      <c r="B1162" s="143" t="s">
        <v>1012</v>
      </c>
      <c r="C1162" s="158" t="s">
        <v>1013</v>
      </c>
      <c r="D1162" s="182" t="s">
        <v>0</v>
      </c>
      <c r="E1162" s="145">
        <v>7.9</v>
      </c>
      <c r="F1162" s="196"/>
      <c r="G1162" s="145">
        <f>ROUND(E1162*F1162,2)</f>
        <v>0</v>
      </c>
      <c r="H1162" s="169" t="s">
        <v>1466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125</v>
      </c>
      <c r="S1162" s="140"/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>
      <c r="A1163" s="142" t="s">
        <v>122</v>
      </c>
      <c r="B1163" s="144" t="s">
        <v>88</v>
      </c>
      <c r="C1163" s="160" t="s">
        <v>89</v>
      </c>
      <c r="D1163" s="184"/>
      <c r="E1163" s="146"/>
      <c r="F1163" s="197"/>
      <c r="G1163" s="146">
        <f>SUMIF(R1164:R1288,"&lt;&gt;NOR",G1164:G1288)</f>
        <v>0</v>
      </c>
      <c r="H1163" s="170"/>
      <c r="I1163" s="140"/>
      <c r="R1163" t="s">
        <v>123</v>
      </c>
    </row>
    <row r="1164" spans="1:47" ht="56.25" outlineLevel="1">
      <c r="A1164" s="141">
        <v>300</v>
      </c>
      <c r="B1164" s="143" t="s">
        <v>1188</v>
      </c>
      <c r="C1164" s="158" t="s">
        <v>1189</v>
      </c>
      <c r="D1164" s="182" t="s">
        <v>228</v>
      </c>
      <c r="E1164" s="196">
        <v>28.5</v>
      </c>
      <c r="F1164" s="196"/>
      <c r="G1164" s="196">
        <f t="shared" ref="G1164:G1180" si="2">ROUND(E1164*F1164,2)</f>
        <v>0</v>
      </c>
      <c r="H1164" s="169" t="s">
        <v>1467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/>
      <c r="S1164" s="140"/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ht="56.25" outlineLevel="1">
      <c r="A1165" s="141">
        <v>301</v>
      </c>
      <c r="B1165" s="143" t="s">
        <v>1190</v>
      </c>
      <c r="C1165" s="158" t="s">
        <v>1319</v>
      </c>
      <c r="D1165" s="182" t="s">
        <v>228</v>
      </c>
      <c r="E1165" s="196">
        <v>4.5</v>
      </c>
      <c r="F1165" s="196"/>
      <c r="G1165" s="196">
        <f t="shared" si="2"/>
        <v>0</v>
      </c>
      <c r="H1165" s="169" t="s">
        <v>1467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/>
      <c r="S1165" s="140"/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ht="56.25" outlineLevel="1">
      <c r="A1166" s="141">
        <v>302</v>
      </c>
      <c r="B1166" s="143" t="s">
        <v>1191</v>
      </c>
      <c r="C1166" s="158" t="s">
        <v>1189</v>
      </c>
      <c r="D1166" s="182" t="s">
        <v>228</v>
      </c>
      <c r="E1166" s="196">
        <v>15</v>
      </c>
      <c r="F1166" s="196"/>
      <c r="G1166" s="196">
        <f t="shared" si="2"/>
        <v>0</v>
      </c>
      <c r="H1166" s="169" t="s">
        <v>1467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/>
      <c r="S1166" s="140"/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ht="56.25" outlineLevel="1">
      <c r="A1167" s="141">
        <v>303</v>
      </c>
      <c r="B1167" s="143" t="s">
        <v>1192</v>
      </c>
      <c r="C1167" s="158" t="s">
        <v>1319</v>
      </c>
      <c r="D1167" s="182" t="s">
        <v>228</v>
      </c>
      <c r="E1167" s="196">
        <v>1.25</v>
      </c>
      <c r="F1167" s="196"/>
      <c r="G1167" s="196">
        <f t="shared" si="2"/>
        <v>0</v>
      </c>
      <c r="H1167" s="169" t="s">
        <v>1467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/>
      <c r="S1167" s="140"/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ht="56.25" outlineLevel="1">
      <c r="A1168" s="141">
        <v>304</v>
      </c>
      <c r="B1168" s="143" t="s">
        <v>1193</v>
      </c>
      <c r="C1168" s="158" t="s">
        <v>1189</v>
      </c>
      <c r="D1168" s="182" t="s">
        <v>228</v>
      </c>
      <c r="E1168" s="196">
        <v>7</v>
      </c>
      <c r="F1168" s="196"/>
      <c r="G1168" s="196">
        <f t="shared" si="2"/>
        <v>0</v>
      </c>
      <c r="H1168" s="169" t="s">
        <v>1467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/>
      <c r="S1168" s="140"/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ht="56.25" outlineLevel="1">
      <c r="A1169" s="141">
        <v>305</v>
      </c>
      <c r="B1169" s="143" t="s">
        <v>1194</v>
      </c>
      <c r="C1169" s="158" t="s">
        <v>1319</v>
      </c>
      <c r="D1169" s="182" t="s">
        <v>228</v>
      </c>
      <c r="E1169" s="196">
        <v>2.75</v>
      </c>
      <c r="F1169" s="196"/>
      <c r="G1169" s="196">
        <f t="shared" si="2"/>
        <v>0</v>
      </c>
      <c r="H1169" s="169" t="s">
        <v>1467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/>
      <c r="S1169" s="140"/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ht="56.25" outlineLevel="1">
      <c r="A1170" s="141">
        <v>306</v>
      </c>
      <c r="B1170" s="143" t="s">
        <v>1195</v>
      </c>
      <c r="C1170" s="158" t="s">
        <v>1189</v>
      </c>
      <c r="D1170" s="182" t="s">
        <v>228</v>
      </c>
      <c r="E1170" s="196">
        <v>3.25</v>
      </c>
      <c r="F1170" s="196"/>
      <c r="G1170" s="196">
        <f t="shared" si="2"/>
        <v>0</v>
      </c>
      <c r="H1170" s="169" t="s">
        <v>1467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/>
      <c r="S1170" s="140"/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ht="56.25" outlineLevel="1">
      <c r="A1171" s="141">
        <v>307</v>
      </c>
      <c r="B1171" s="143" t="s">
        <v>1196</v>
      </c>
      <c r="C1171" s="158" t="s">
        <v>1189</v>
      </c>
      <c r="D1171" s="182" t="s">
        <v>228</v>
      </c>
      <c r="E1171" s="196">
        <v>12</v>
      </c>
      <c r="F1171" s="196"/>
      <c r="G1171" s="196">
        <f t="shared" si="2"/>
        <v>0</v>
      </c>
      <c r="H1171" s="169" t="s">
        <v>1467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/>
      <c r="S1171" s="140"/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 ht="56.25" outlineLevel="1">
      <c r="A1172" s="141">
        <v>308</v>
      </c>
      <c r="B1172" s="143" t="s">
        <v>1197</v>
      </c>
      <c r="C1172" s="158" t="s">
        <v>1198</v>
      </c>
      <c r="D1172" s="182" t="s">
        <v>228</v>
      </c>
      <c r="E1172" s="196">
        <v>1.75</v>
      </c>
      <c r="F1172" s="196"/>
      <c r="G1172" s="196">
        <f t="shared" si="2"/>
        <v>0</v>
      </c>
      <c r="H1172" s="169" t="s">
        <v>1467</v>
      </c>
      <c r="I1172" s="140"/>
      <c r="J1172" s="140"/>
      <c r="K1172" s="140"/>
      <c r="L1172" s="140"/>
      <c r="M1172" s="140"/>
      <c r="N1172" s="140"/>
      <c r="O1172" s="140"/>
      <c r="P1172" s="140"/>
      <c r="Q1172" s="140"/>
      <c r="R1172" s="140"/>
      <c r="S1172" s="140"/>
      <c r="T1172" s="140"/>
      <c r="U1172" s="140"/>
      <c r="V1172" s="140"/>
      <c r="W1172" s="140"/>
      <c r="X1172" s="140"/>
      <c r="Y1172" s="140"/>
      <c r="Z1172" s="140"/>
      <c r="AA1172" s="140"/>
      <c r="AB1172" s="140"/>
      <c r="AC1172" s="140"/>
      <c r="AD1172" s="140"/>
      <c r="AE1172" s="140"/>
      <c r="AF1172" s="140"/>
      <c r="AG1172" s="140"/>
      <c r="AH1172" s="140"/>
      <c r="AI1172" s="140"/>
      <c r="AJ1172" s="140"/>
      <c r="AK1172" s="140"/>
      <c r="AL1172" s="140"/>
      <c r="AM1172" s="140"/>
      <c r="AN1172" s="140"/>
      <c r="AO1172" s="140"/>
      <c r="AP1172" s="140"/>
      <c r="AQ1172" s="140"/>
      <c r="AR1172" s="140"/>
      <c r="AS1172" s="140"/>
      <c r="AT1172" s="140"/>
      <c r="AU1172" s="140"/>
    </row>
    <row r="1173" spans="1:47" ht="56.25" outlineLevel="1">
      <c r="A1173" s="141">
        <v>309</v>
      </c>
      <c r="B1173" s="143" t="s">
        <v>1199</v>
      </c>
      <c r="C1173" s="158" t="s">
        <v>1189</v>
      </c>
      <c r="D1173" s="182" t="s">
        <v>228</v>
      </c>
      <c r="E1173" s="196">
        <v>3.5</v>
      </c>
      <c r="F1173" s="196"/>
      <c r="G1173" s="196">
        <f t="shared" si="2"/>
        <v>0</v>
      </c>
      <c r="H1173" s="169" t="s">
        <v>1467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/>
      <c r="S1173" s="140"/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ht="56.25" outlineLevel="1">
      <c r="A1174" s="141">
        <v>310</v>
      </c>
      <c r="B1174" s="143" t="s">
        <v>1200</v>
      </c>
      <c r="C1174" s="158" t="s">
        <v>1189</v>
      </c>
      <c r="D1174" s="182" t="s">
        <v>228</v>
      </c>
      <c r="E1174" s="196">
        <v>1</v>
      </c>
      <c r="F1174" s="196"/>
      <c r="G1174" s="196">
        <f t="shared" si="2"/>
        <v>0</v>
      </c>
      <c r="H1174" s="169" t="s">
        <v>1467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/>
      <c r="S1174" s="140"/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ht="67.5" outlineLevel="1">
      <c r="A1175" s="141">
        <v>311</v>
      </c>
      <c r="B1175" s="143" t="s">
        <v>1201</v>
      </c>
      <c r="C1175" s="158" t="s">
        <v>1320</v>
      </c>
      <c r="D1175" s="182" t="s">
        <v>228</v>
      </c>
      <c r="E1175" s="196">
        <v>96.899999999999991</v>
      </c>
      <c r="F1175" s="196"/>
      <c r="G1175" s="196">
        <f t="shared" si="2"/>
        <v>0</v>
      </c>
      <c r="H1175" s="169" t="s">
        <v>1467</v>
      </c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/>
      <c r="S1175" s="140"/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ht="78.75" outlineLevel="1">
      <c r="A1176" s="141">
        <v>312</v>
      </c>
      <c r="B1176" s="143" t="s">
        <v>1202</v>
      </c>
      <c r="C1176" s="158" t="s">
        <v>1213</v>
      </c>
      <c r="D1176" s="182" t="s">
        <v>228</v>
      </c>
      <c r="E1176" s="196">
        <v>52.660000000000004</v>
      </c>
      <c r="F1176" s="196"/>
      <c r="G1176" s="196">
        <f t="shared" si="2"/>
        <v>0</v>
      </c>
      <c r="H1176" s="169" t="s">
        <v>1467</v>
      </c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/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ht="56.25" outlineLevel="1">
      <c r="A1177" s="141">
        <v>313</v>
      </c>
      <c r="B1177" s="143" t="s">
        <v>1203</v>
      </c>
      <c r="C1177" s="158" t="s">
        <v>1208</v>
      </c>
      <c r="D1177" s="182" t="s">
        <v>242</v>
      </c>
      <c r="E1177" s="196">
        <v>1</v>
      </c>
      <c r="F1177" s="196"/>
      <c r="G1177" s="196">
        <f t="shared" si="2"/>
        <v>0</v>
      </c>
      <c r="H1177" s="169" t="s">
        <v>1467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/>
      <c r="S1177" s="140"/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ht="90" outlineLevel="1">
      <c r="A1178" s="141">
        <v>314</v>
      </c>
      <c r="B1178" s="143" t="s">
        <v>1204</v>
      </c>
      <c r="C1178" s="158" t="s">
        <v>1209</v>
      </c>
      <c r="D1178" s="182" t="s">
        <v>167</v>
      </c>
      <c r="E1178" s="196">
        <v>5.8840000000000003</v>
      </c>
      <c r="F1178" s="196"/>
      <c r="G1178" s="196">
        <f t="shared" si="2"/>
        <v>0</v>
      </c>
      <c r="H1178" s="169" t="s">
        <v>1467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/>
      <c r="S1178" s="140"/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90" outlineLevel="1">
      <c r="A1179" s="141">
        <v>315</v>
      </c>
      <c r="B1179" s="143" t="s">
        <v>1205</v>
      </c>
      <c r="C1179" s="158" t="s">
        <v>1210</v>
      </c>
      <c r="D1179" s="182" t="s">
        <v>167</v>
      </c>
      <c r="E1179" s="196">
        <v>6.9575000000000005</v>
      </c>
      <c r="F1179" s="196"/>
      <c r="G1179" s="196">
        <f t="shared" si="2"/>
        <v>0</v>
      </c>
      <c r="H1179" s="169" t="s">
        <v>1467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/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ht="56.25" outlineLevel="1">
      <c r="A1180" s="141">
        <v>316</v>
      </c>
      <c r="B1180" s="143" t="s">
        <v>1206</v>
      </c>
      <c r="C1180" s="158" t="s">
        <v>1211</v>
      </c>
      <c r="D1180" s="182" t="s">
        <v>242</v>
      </c>
      <c r="E1180" s="196">
        <v>1</v>
      </c>
      <c r="F1180" s="196"/>
      <c r="G1180" s="196">
        <f t="shared" si="2"/>
        <v>0</v>
      </c>
      <c r="H1180" s="169" t="s">
        <v>1467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/>
      <c r="S1180" s="140"/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ht="56.25" outlineLevel="1">
      <c r="A1181" s="141">
        <v>317</v>
      </c>
      <c r="B1181" s="143" t="s">
        <v>1207</v>
      </c>
      <c r="C1181" s="158" t="s">
        <v>1212</v>
      </c>
      <c r="D1181" s="182" t="s">
        <v>242</v>
      </c>
      <c r="E1181" s="196">
        <v>1</v>
      </c>
      <c r="F1181" s="196"/>
      <c r="G1181" s="196">
        <f>ROUND(E1181*F1181,2)</f>
        <v>0</v>
      </c>
      <c r="H1181" s="169" t="s">
        <v>1467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/>
      <c r="S1181" s="140"/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 ht="33.75" outlineLevel="1">
      <c r="A1182" s="141">
        <v>318</v>
      </c>
      <c r="B1182" s="143" t="s">
        <v>1214</v>
      </c>
      <c r="C1182" s="158" t="s">
        <v>1293</v>
      </c>
      <c r="D1182" s="182" t="s">
        <v>242</v>
      </c>
      <c r="E1182" s="196">
        <v>1</v>
      </c>
      <c r="F1182" s="196"/>
      <c r="G1182" s="196">
        <f t="shared" ref="G1182:G1245" si="3">ROUND(E1182*F1182,2)</f>
        <v>0</v>
      </c>
      <c r="H1182" s="169" t="s">
        <v>1467</v>
      </c>
      <c r="I1182" s="140"/>
      <c r="J1182" s="140"/>
      <c r="K1182" s="140"/>
      <c r="L1182" s="140"/>
      <c r="M1182" s="140"/>
      <c r="N1182" s="140"/>
      <c r="O1182" s="140"/>
      <c r="P1182" s="140"/>
      <c r="Q1182" s="140"/>
      <c r="R1182" s="140"/>
      <c r="S1182" s="140"/>
      <c r="T1182" s="140"/>
      <c r="U1182" s="140"/>
      <c r="V1182" s="140"/>
      <c r="W1182" s="140"/>
      <c r="X1182" s="140"/>
      <c r="Y1182" s="140"/>
      <c r="Z1182" s="140"/>
      <c r="AA1182" s="140"/>
      <c r="AB1182" s="140"/>
      <c r="AC1182" s="140"/>
      <c r="AD1182" s="140"/>
      <c r="AE1182" s="140"/>
      <c r="AF1182" s="140"/>
      <c r="AG1182" s="140"/>
      <c r="AH1182" s="140"/>
      <c r="AI1182" s="140"/>
      <c r="AJ1182" s="140"/>
      <c r="AK1182" s="140"/>
      <c r="AL1182" s="140"/>
      <c r="AM1182" s="140"/>
      <c r="AN1182" s="140"/>
      <c r="AO1182" s="140"/>
      <c r="AP1182" s="140"/>
      <c r="AQ1182" s="140"/>
      <c r="AR1182" s="140"/>
      <c r="AS1182" s="140"/>
      <c r="AT1182" s="140"/>
      <c r="AU1182" s="140"/>
    </row>
    <row r="1183" spans="1:47" ht="45" outlineLevel="1">
      <c r="A1183" s="141">
        <v>319</v>
      </c>
      <c r="B1183" s="143" t="s">
        <v>1215</v>
      </c>
      <c r="C1183" s="158" t="s">
        <v>1294</v>
      </c>
      <c r="D1183" s="182" t="s">
        <v>242</v>
      </c>
      <c r="E1183" s="196">
        <v>1</v>
      </c>
      <c r="F1183" s="196"/>
      <c r="G1183" s="196">
        <f t="shared" si="3"/>
        <v>0</v>
      </c>
      <c r="H1183" s="169" t="s">
        <v>1467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/>
      <c r="S1183" s="140"/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ht="33.75" outlineLevel="1">
      <c r="A1184" s="141">
        <v>320</v>
      </c>
      <c r="B1184" s="143" t="s">
        <v>1216</v>
      </c>
      <c r="C1184" s="158" t="s">
        <v>1295</v>
      </c>
      <c r="D1184" s="182" t="s">
        <v>242</v>
      </c>
      <c r="E1184" s="196">
        <v>1</v>
      </c>
      <c r="F1184" s="196"/>
      <c r="G1184" s="196">
        <f t="shared" si="3"/>
        <v>0</v>
      </c>
      <c r="H1184" s="169" t="s">
        <v>1467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/>
      <c r="S1184" s="140"/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 ht="33.75" outlineLevel="1">
      <c r="A1185" s="141">
        <v>321</v>
      </c>
      <c r="B1185" s="143" t="s">
        <v>1217</v>
      </c>
      <c r="C1185" s="158" t="s">
        <v>1296</v>
      </c>
      <c r="D1185" s="182" t="s">
        <v>242</v>
      </c>
      <c r="E1185" s="196">
        <v>1</v>
      </c>
      <c r="F1185" s="196"/>
      <c r="G1185" s="196">
        <f t="shared" si="3"/>
        <v>0</v>
      </c>
      <c r="H1185" s="169" t="s">
        <v>1467</v>
      </c>
      <c r="I1185" s="140"/>
      <c r="J1185" s="140"/>
      <c r="K1185" s="140"/>
      <c r="L1185" s="140"/>
      <c r="M1185" s="140"/>
      <c r="N1185" s="140"/>
      <c r="O1185" s="140"/>
      <c r="P1185" s="140"/>
      <c r="Q1185" s="140"/>
      <c r="R1185" s="140"/>
      <c r="S1185" s="140"/>
      <c r="T1185" s="140"/>
      <c r="U1185" s="140"/>
      <c r="V1185" s="140"/>
      <c r="W1185" s="140"/>
      <c r="X1185" s="140"/>
      <c r="Y1185" s="140"/>
      <c r="Z1185" s="140"/>
      <c r="AA1185" s="140"/>
      <c r="AB1185" s="140"/>
      <c r="AC1185" s="140"/>
      <c r="AD1185" s="140"/>
      <c r="AE1185" s="140"/>
      <c r="AF1185" s="140"/>
      <c r="AG1185" s="140"/>
      <c r="AH1185" s="140"/>
      <c r="AI1185" s="140"/>
      <c r="AJ1185" s="140"/>
      <c r="AK1185" s="140"/>
      <c r="AL1185" s="140"/>
      <c r="AM1185" s="140"/>
      <c r="AN1185" s="140"/>
      <c r="AO1185" s="140"/>
      <c r="AP1185" s="140"/>
      <c r="AQ1185" s="140"/>
      <c r="AR1185" s="140"/>
      <c r="AS1185" s="140"/>
      <c r="AT1185" s="140"/>
      <c r="AU1185" s="140"/>
    </row>
    <row r="1186" spans="1:47" ht="45" outlineLevel="1">
      <c r="A1186" s="141">
        <v>322</v>
      </c>
      <c r="B1186" s="143" t="s">
        <v>1218</v>
      </c>
      <c r="C1186" s="158" t="s">
        <v>1297</v>
      </c>
      <c r="D1186" s="182" t="s">
        <v>242</v>
      </c>
      <c r="E1186" s="196">
        <v>1</v>
      </c>
      <c r="F1186" s="196"/>
      <c r="G1186" s="196">
        <f t="shared" si="3"/>
        <v>0</v>
      </c>
      <c r="H1186" s="169" t="s">
        <v>1467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/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ht="33.75" outlineLevel="1">
      <c r="A1187" s="141">
        <v>323</v>
      </c>
      <c r="B1187" s="143" t="s">
        <v>1219</v>
      </c>
      <c r="C1187" s="158" t="s">
        <v>1298</v>
      </c>
      <c r="D1187" s="182" t="s">
        <v>242</v>
      </c>
      <c r="E1187" s="196">
        <v>1</v>
      </c>
      <c r="F1187" s="196"/>
      <c r="G1187" s="196">
        <f t="shared" si="3"/>
        <v>0</v>
      </c>
      <c r="H1187" s="169" t="s">
        <v>1467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/>
      <c r="S1187" s="140"/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ht="33.75" outlineLevel="1">
      <c r="A1188" s="141">
        <v>324</v>
      </c>
      <c r="B1188" s="143" t="s">
        <v>1220</v>
      </c>
      <c r="C1188" s="158" t="s">
        <v>1299</v>
      </c>
      <c r="D1188" s="182" t="s">
        <v>242</v>
      </c>
      <c r="E1188" s="196">
        <v>1</v>
      </c>
      <c r="F1188" s="196"/>
      <c r="G1188" s="196">
        <f t="shared" si="3"/>
        <v>0</v>
      </c>
      <c r="H1188" s="169" t="s">
        <v>1467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/>
      <c r="S1188" s="140"/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ht="33.75" outlineLevel="1">
      <c r="A1189" s="141">
        <v>325</v>
      </c>
      <c r="B1189" s="143" t="s">
        <v>1221</v>
      </c>
      <c r="C1189" s="158" t="s">
        <v>1299</v>
      </c>
      <c r="D1189" s="182" t="s">
        <v>242</v>
      </c>
      <c r="E1189" s="196">
        <v>1</v>
      </c>
      <c r="F1189" s="196"/>
      <c r="G1189" s="196">
        <f t="shared" si="3"/>
        <v>0</v>
      </c>
      <c r="H1189" s="169" t="s">
        <v>1467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/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ht="33.75" outlineLevel="1">
      <c r="A1190" s="141">
        <v>326</v>
      </c>
      <c r="B1190" s="143" t="s">
        <v>1222</v>
      </c>
      <c r="C1190" s="158" t="s">
        <v>1299</v>
      </c>
      <c r="D1190" s="182" t="s">
        <v>242</v>
      </c>
      <c r="E1190" s="196">
        <v>1</v>
      </c>
      <c r="F1190" s="196"/>
      <c r="G1190" s="196">
        <f t="shared" si="3"/>
        <v>0</v>
      </c>
      <c r="H1190" s="169" t="s">
        <v>1467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/>
      <c r="S1190" s="140"/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ht="33.75" outlineLevel="1">
      <c r="A1191" s="141">
        <v>327</v>
      </c>
      <c r="B1191" s="143" t="s">
        <v>1223</v>
      </c>
      <c r="C1191" s="158" t="s">
        <v>1299</v>
      </c>
      <c r="D1191" s="182" t="s">
        <v>242</v>
      </c>
      <c r="E1191" s="196">
        <v>1</v>
      </c>
      <c r="F1191" s="196"/>
      <c r="G1191" s="196">
        <f t="shared" si="3"/>
        <v>0</v>
      </c>
      <c r="H1191" s="169" t="s">
        <v>1467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/>
      <c r="S1191" s="140"/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 ht="33.75" outlineLevel="1">
      <c r="A1192" s="141">
        <v>328</v>
      </c>
      <c r="B1192" s="143" t="s">
        <v>1224</v>
      </c>
      <c r="C1192" s="158" t="s">
        <v>1299</v>
      </c>
      <c r="D1192" s="182" t="s">
        <v>242</v>
      </c>
      <c r="E1192" s="196">
        <v>1</v>
      </c>
      <c r="F1192" s="196"/>
      <c r="G1192" s="196">
        <f t="shared" si="3"/>
        <v>0</v>
      </c>
      <c r="H1192" s="169" t="s">
        <v>1467</v>
      </c>
      <c r="I1192" s="140"/>
      <c r="J1192" s="140"/>
      <c r="K1192" s="140"/>
      <c r="L1192" s="140"/>
      <c r="M1192" s="140"/>
      <c r="N1192" s="140"/>
      <c r="O1192" s="140"/>
      <c r="P1192" s="140"/>
      <c r="Q1192" s="140"/>
      <c r="R1192" s="140"/>
      <c r="S1192" s="140"/>
      <c r="T1192" s="140"/>
      <c r="U1192" s="140"/>
      <c r="V1192" s="140"/>
      <c r="W1192" s="140"/>
      <c r="X1192" s="140"/>
      <c r="Y1192" s="140"/>
      <c r="Z1192" s="140"/>
      <c r="AA1192" s="140"/>
      <c r="AB1192" s="140"/>
      <c r="AC1192" s="140"/>
      <c r="AD1192" s="140"/>
      <c r="AE1192" s="140"/>
      <c r="AF1192" s="140"/>
      <c r="AG1192" s="140"/>
      <c r="AH1192" s="140"/>
      <c r="AI1192" s="140"/>
      <c r="AJ1192" s="140"/>
      <c r="AK1192" s="140"/>
      <c r="AL1192" s="140"/>
      <c r="AM1192" s="140"/>
      <c r="AN1192" s="140"/>
      <c r="AO1192" s="140"/>
      <c r="AP1192" s="140"/>
      <c r="AQ1192" s="140"/>
      <c r="AR1192" s="140"/>
      <c r="AS1192" s="140"/>
      <c r="AT1192" s="140"/>
      <c r="AU1192" s="140"/>
    </row>
    <row r="1193" spans="1:47" ht="33.75" outlineLevel="1">
      <c r="A1193" s="141">
        <v>329</v>
      </c>
      <c r="B1193" s="143" t="s">
        <v>1225</v>
      </c>
      <c r="C1193" s="158" t="s">
        <v>1300</v>
      </c>
      <c r="D1193" s="182" t="s">
        <v>242</v>
      </c>
      <c r="E1193" s="196">
        <v>1</v>
      </c>
      <c r="F1193" s="196"/>
      <c r="G1193" s="196">
        <f t="shared" si="3"/>
        <v>0</v>
      </c>
      <c r="H1193" s="169" t="s">
        <v>1467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/>
      <c r="S1193" s="140"/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ht="33.75" outlineLevel="1">
      <c r="A1194" s="141">
        <v>330</v>
      </c>
      <c r="B1194" s="143" t="s">
        <v>1226</v>
      </c>
      <c r="C1194" s="158" t="s">
        <v>1301</v>
      </c>
      <c r="D1194" s="182" t="s">
        <v>242</v>
      </c>
      <c r="E1194" s="196">
        <v>1</v>
      </c>
      <c r="F1194" s="196"/>
      <c r="G1194" s="196">
        <f t="shared" si="3"/>
        <v>0</v>
      </c>
      <c r="H1194" s="169" t="s">
        <v>1467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/>
      <c r="S1194" s="140"/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ht="33.75" outlineLevel="1">
      <c r="A1195" s="141">
        <v>331</v>
      </c>
      <c r="B1195" s="143" t="s">
        <v>1227</v>
      </c>
      <c r="C1195" s="158" t="s">
        <v>1299</v>
      </c>
      <c r="D1195" s="182" t="s">
        <v>242</v>
      </c>
      <c r="E1195" s="196">
        <v>1</v>
      </c>
      <c r="F1195" s="196"/>
      <c r="G1195" s="196">
        <f t="shared" si="3"/>
        <v>0</v>
      </c>
      <c r="H1195" s="169" t="s">
        <v>1467</v>
      </c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/>
      <c r="S1195" s="140"/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ht="33.75" outlineLevel="1">
      <c r="A1196" s="141">
        <v>332</v>
      </c>
      <c r="B1196" s="143" t="s">
        <v>1228</v>
      </c>
      <c r="C1196" s="158" t="s">
        <v>1299</v>
      </c>
      <c r="D1196" s="182" t="s">
        <v>242</v>
      </c>
      <c r="E1196" s="196">
        <v>1</v>
      </c>
      <c r="F1196" s="196"/>
      <c r="G1196" s="196">
        <f t="shared" si="3"/>
        <v>0</v>
      </c>
      <c r="H1196" s="169" t="s">
        <v>1467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/>
      <c r="S1196" s="140"/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ht="33.75" outlineLevel="1">
      <c r="A1197" s="141">
        <v>333</v>
      </c>
      <c r="B1197" s="143" t="s">
        <v>1229</v>
      </c>
      <c r="C1197" s="158" t="s">
        <v>1302</v>
      </c>
      <c r="D1197" s="182" t="s">
        <v>242</v>
      </c>
      <c r="E1197" s="196">
        <v>1</v>
      </c>
      <c r="F1197" s="196"/>
      <c r="G1197" s="196">
        <f t="shared" si="3"/>
        <v>0</v>
      </c>
      <c r="H1197" s="169" t="s">
        <v>1467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/>
      <c r="S1197" s="140"/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ht="33.75" outlineLevel="1">
      <c r="A1198" s="141">
        <v>334</v>
      </c>
      <c r="B1198" s="143" t="s">
        <v>1230</v>
      </c>
      <c r="C1198" s="158" t="s">
        <v>1303</v>
      </c>
      <c r="D1198" s="182" t="s">
        <v>242</v>
      </c>
      <c r="E1198" s="196">
        <v>1</v>
      </c>
      <c r="F1198" s="196"/>
      <c r="G1198" s="196">
        <f t="shared" si="3"/>
        <v>0</v>
      </c>
      <c r="H1198" s="169" t="s">
        <v>1467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/>
      <c r="S1198" s="140"/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ht="33.75" outlineLevel="1">
      <c r="A1199" s="141">
        <v>335</v>
      </c>
      <c r="B1199" s="143" t="s">
        <v>1231</v>
      </c>
      <c r="C1199" s="158" t="s">
        <v>1299</v>
      </c>
      <c r="D1199" s="182" t="s">
        <v>242</v>
      </c>
      <c r="E1199" s="196">
        <v>1</v>
      </c>
      <c r="F1199" s="196"/>
      <c r="G1199" s="196">
        <f t="shared" si="3"/>
        <v>0</v>
      </c>
      <c r="H1199" s="169" t="s">
        <v>1467</v>
      </c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/>
      <c r="S1199" s="140"/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 ht="33.75" outlineLevel="1">
      <c r="A1200" s="141">
        <v>336</v>
      </c>
      <c r="B1200" s="143" t="s">
        <v>1232</v>
      </c>
      <c r="C1200" s="158" t="s">
        <v>1299</v>
      </c>
      <c r="D1200" s="182" t="s">
        <v>242</v>
      </c>
      <c r="E1200" s="196">
        <v>1</v>
      </c>
      <c r="F1200" s="196"/>
      <c r="G1200" s="196">
        <f t="shared" si="3"/>
        <v>0</v>
      </c>
      <c r="H1200" s="169" t="s">
        <v>1467</v>
      </c>
      <c r="I1200" s="140"/>
      <c r="J1200" s="140"/>
      <c r="K1200" s="140"/>
      <c r="L1200" s="140"/>
      <c r="M1200" s="140"/>
      <c r="N1200" s="140"/>
      <c r="O1200" s="140"/>
      <c r="P1200" s="140"/>
      <c r="Q1200" s="140"/>
      <c r="R1200" s="140"/>
      <c r="S1200" s="140"/>
      <c r="T1200" s="140"/>
      <c r="U1200" s="140"/>
      <c r="V1200" s="140"/>
      <c r="W1200" s="140"/>
      <c r="X1200" s="140"/>
      <c r="Y1200" s="140"/>
      <c r="Z1200" s="140"/>
      <c r="AA1200" s="140"/>
      <c r="AB1200" s="140"/>
      <c r="AC1200" s="140"/>
      <c r="AD1200" s="140"/>
      <c r="AE1200" s="140"/>
      <c r="AF1200" s="140"/>
      <c r="AG1200" s="140"/>
      <c r="AH1200" s="140"/>
      <c r="AI1200" s="140"/>
      <c r="AJ1200" s="140"/>
      <c r="AK1200" s="140"/>
      <c r="AL1200" s="140"/>
      <c r="AM1200" s="140"/>
      <c r="AN1200" s="140"/>
      <c r="AO1200" s="140"/>
      <c r="AP1200" s="140"/>
      <c r="AQ1200" s="140"/>
      <c r="AR1200" s="140"/>
      <c r="AS1200" s="140"/>
      <c r="AT1200" s="140"/>
      <c r="AU1200" s="140"/>
    </row>
    <row r="1201" spans="1:47" ht="33.75" outlineLevel="1">
      <c r="A1201" s="141">
        <v>337</v>
      </c>
      <c r="B1201" s="143" t="s">
        <v>1233</v>
      </c>
      <c r="C1201" s="158" t="s">
        <v>1304</v>
      </c>
      <c r="D1201" s="182" t="s">
        <v>242</v>
      </c>
      <c r="E1201" s="196">
        <v>1</v>
      </c>
      <c r="F1201" s="196"/>
      <c r="G1201" s="196">
        <f t="shared" si="3"/>
        <v>0</v>
      </c>
      <c r="H1201" s="169" t="s">
        <v>1467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/>
      <c r="S1201" s="140"/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ht="33.75" outlineLevel="1">
      <c r="A1202" s="141">
        <v>338</v>
      </c>
      <c r="B1202" s="143" t="s">
        <v>1234</v>
      </c>
      <c r="C1202" s="158" t="s">
        <v>1305</v>
      </c>
      <c r="D1202" s="182" t="s">
        <v>242</v>
      </c>
      <c r="E1202" s="196">
        <v>1</v>
      </c>
      <c r="F1202" s="196"/>
      <c r="G1202" s="196">
        <f t="shared" si="3"/>
        <v>0</v>
      </c>
      <c r="H1202" s="169" t="s">
        <v>1467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/>
      <c r="S1202" s="140"/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ht="33.75" outlineLevel="1">
      <c r="A1203" s="141">
        <v>339</v>
      </c>
      <c r="B1203" s="143" t="s">
        <v>1235</v>
      </c>
      <c r="C1203" s="158" t="s">
        <v>1306</v>
      </c>
      <c r="D1203" s="182" t="s">
        <v>242</v>
      </c>
      <c r="E1203" s="196">
        <v>1</v>
      </c>
      <c r="F1203" s="196"/>
      <c r="G1203" s="196">
        <f t="shared" si="3"/>
        <v>0</v>
      </c>
      <c r="H1203" s="169" t="s">
        <v>1467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/>
      <c r="S1203" s="140"/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ht="33.75" outlineLevel="1">
      <c r="A1204" s="141">
        <v>340</v>
      </c>
      <c r="B1204" s="143" t="s">
        <v>1236</v>
      </c>
      <c r="C1204" s="158" t="s">
        <v>1306</v>
      </c>
      <c r="D1204" s="182" t="s">
        <v>242</v>
      </c>
      <c r="E1204" s="196">
        <v>1</v>
      </c>
      <c r="F1204" s="196"/>
      <c r="G1204" s="196">
        <f t="shared" si="3"/>
        <v>0</v>
      </c>
      <c r="H1204" s="169" t="s">
        <v>1467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/>
      <c r="S1204" s="140"/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ht="33.75" outlineLevel="1">
      <c r="A1205" s="141">
        <v>341</v>
      </c>
      <c r="B1205" s="143" t="s">
        <v>1237</v>
      </c>
      <c r="C1205" s="158" t="s">
        <v>1306</v>
      </c>
      <c r="D1205" s="182" t="s">
        <v>242</v>
      </c>
      <c r="E1205" s="196">
        <v>1</v>
      </c>
      <c r="F1205" s="196"/>
      <c r="G1205" s="196">
        <f t="shared" si="3"/>
        <v>0</v>
      </c>
      <c r="H1205" s="169" t="s">
        <v>1467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/>
      <c r="S1205" s="140"/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ht="33.75" outlineLevel="1">
      <c r="A1206" s="141">
        <v>342</v>
      </c>
      <c r="B1206" s="143" t="s">
        <v>1238</v>
      </c>
      <c r="C1206" s="158" t="s">
        <v>1306</v>
      </c>
      <c r="D1206" s="182" t="s">
        <v>242</v>
      </c>
      <c r="E1206" s="196">
        <v>1</v>
      </c>
      <c r="F1206" s="196"/>
      <c r="G1206" s="196">
        <f t="shared" si="3"/>
        <v>0</v>
      </c>
      <c r="H1206" s="169" t="s">
        <v>1467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/>
      <c r="S1206" s="140"/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ht="33.75" outlineLevel="1">
      <c r="A1207" s="141">
        <v>343</v>
      </c>
      <c r="B1207" s="143" t="s">
        <v>1239</v>
      </c>
      <c r="C1207" s="158" t="s">
        <v>1305</v>
      </c>
      <c r="D1207" s="182" t="s">
        <v>242</v>
      </c>
      <c r="E1207" s="196">
        <v>1</v>
      </c>
      <c r="F1207" s="196"/>
      <c r="G1207" s="196">
        <f t="shared" si="3"/>
        <v>0</v>
      </c>
      <c r="H1207" s="169" t="s">
        <v>1467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/>
      <c r="S1207" s="140"/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ht="33.75" outlineLevel="1">
      <c r="A1208" s="141">
        <v>344</v>
      </c>
      <c r="B1208" s="143" t="s">
        <v>1240</v>
      </c>
      <c r="C1208" s="158" t="s">
        <v>1307</v>
      </c>
      <c r="D1208" s="182" t="s">
        <v>242</v>
      </c>
      <c r="E1208" s="196">
        <v>1</v>
      </c>
      <c r="F1208" s="196"/>
      <c r="G1208" s="196">
        <f t="shared" si="3"/>
        <v>0</v>
      </c>
      <c r="H1208" s="169" t="s">
        <v>1467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/>
      <c r="S1208" s="140"/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ht="33.75" outlineLevel="1">
      <c r="A1209" s="141">
        <v>345</v>
      </c>
      <c r="B1209" s="143" t="s">
        <v>1241</v>
      </c>
      <c r="C1209" s="158" t="s">
        <v>1306</v>
      </c>
      <c r="D1209" s="182" t="s">
        <v>242</v>
      </c>
      <c r="E1209" s="196">
        <v>1</v>
      </c>
      <c r="F1209" s="196"/>
      <c r="G1209" s="196">
        <f t="shared" si="3"/>
        <v>0</v>
      </c>
      <c r="H1209" s="169" t="s">
        <v>1467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/>
      <c r="S1209" s="140"/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 ht="33.75" outlineLevel="1">
      <c r="A1210" s="141">
        <v>346</v>
      </c>
      <c r="B1210" s="143" t="s">
        <v>1242</v>
      </c>
      <c r="C1210" s="158" t="s">
        <v>1306</v>
      </c>
      <c r="D1210" s="182" t="s">
        <v>242</v>
      </c>
      <c r="E1210" s="196">
        <v>1</v>
      </c>
      <c r="F1210" s="196"/>
      <c r="G1210" s="196">
        <f t="shared" si="3"/>
        <v>0</v>
      </c>
      <c r="H1210" s="169" t="s">
        <v>1467</v>
      </c>
      <c r="I1210" s="140"/>
      <c r="J1210" s="140"/>
      <c r="K1210" s="140"/>
      <c r="L1210" s="140"/>
      <c r="M1210" s="140"/>
      <c r="N1210" s="140"/>
      <c r="O1210" s="140"/>
      <c r="P1210" s="140"/>
      <c r="Q1210" s="140"/>
      <c r="R1210" s="140"/>
      <c r="S1210" s="140"/>
      <c r="T1210" s="140"/>
      <c r="U1210" s="140"/>
      <c r="V1210" s="140"/>
      <c r="W1210" s="140"/>
      <c r="X1210" s="140"/>
      <c r="Y1210" s="140"/>
      <c r="Z1210" s="140"/>
      <c r="AA1210" s="140"/>
      <c r="AB1210" s="140"/>
      <c r="AC1210" s="140"/>
      <c r="AD1210" s="140"/>
      <c r="AE1210" s="140"/>
      <c r="AF1210" s="140"/>
      <c r="AG1210" s="140"/>
      <c r="AH1210" s="140"/>
      <c r="AI1210" s="140"/>
      <c r="AJ1210" s="140"/>
      <c r="AK1210" s="140"/>
      <c r="AL1210" s="140"/>
      <c r="AM1210" s="140"/>
      <c r="AN1210" s="140"/>
      <c r="AO1210" s="140"/>
      <c r="AP1210" s="140"/>
      <c r="AQ1210" s="140"/>
      <c r="AR1210" s="140"/>
      <c r="AS1210" s="140"/>
      <c r="AT1210" s="140"/>
      <c r="AU1210" s="140"/>
    </row>
    <row r="1211" spans="1:47" ht="33.75" outlineLevel="1">
      <c r="A1211" s="141">
        <v>347</v>
      </c>
      <c r="B1211" s="143" t="s">
        <v>1243</v>
      </c>
      <c r="C1211" s="158" t="s">
        <v>1308</v>
      </c>
      <c r="D1211" s="182" t="s">
        <v>242</v>
      </c>
      <c r="E1211" s="196">
        <v>1</v>
      </c>
      <c r="F1211" s="196"/>
      <c r="G1211" s="196">
        <f t="shared" si="3"/>
        <v>0</v>
      </c>
      <c r="H1211" s="169" t="s">
        <v>1467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/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ht="33.75" outlineLevel="1">
      <c r="A1212" s="141">
        <v>348</v>
      </c>
      <c r="B1212" s="143" t="s">
        <v>1244</v>
      </c>
      <c r="C1212" s="158" t="s">
        <v>1300</v>
      </c>
      <c r="D1212" s="182" t="s">
        <v>242</v>
      </c>
      <c r="E1212" s="196">
        <v>1</v>
      </c>
      <c r="F1212" s="196"/>
      <c r="G1212" s="196">
        <f t="shared" si="3"/>
        <v>0</v>
      </c>
      <c r="H1212" s="169" t="s">
        <v>1467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/>
      <c r="S1212" s="140"/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 ht="33.75" outlineLevel="1">
      <c r="A1213" s="141">
        <v>349</v>
      </c>
      <c r="B1213" s="143" t="s">
        <v>1245</v>
      </c>
      <c r="C1213" s="158" t="s">
        <v>1300</v>
      </c>
      <c r="D1213" s="182" t="s">
        <v>242</v>
      </c>
      <c r="E1213" s="196">
        <v>1</v>
      </c>
      <c r="F1213" s="196"/>
      <c r="G1213" s="196">
        <f t="shared" si="3"/>
        <v>0</v>
      </c>
      <c r="H1213" s="169" t="s">
        <v>1467</v>
      </c>
      <c r="I1213" s="140"/>
      <c r="J1213" s="140"/>
      <c r="K1213" s="140"/>
      <c r="L1213" s="140"/>
      <c r="M1213" s="140"/>
      <c r="N1213" s="140"/>
      <c r="O1213" s="140"/>
      <c r="P1213" s="140"/>
      <c r="Q1213" s="140"/>
      <c r="R1213" s="140"/>
      <c r="S1213" s="140"/>
      <c r="T1213" s="140"/>
      <c r="U1213" s="140"/>
      <c r="V1213" s="140"/>
      <c r="W1213" s="140"/>
      <c r="X1213" s="140"/>
      <c r="Y1213" s="140"/>
      <c r="Z1213" s="140"/>
      <c r="AA1213" s="140"/>
      <c r="AB1213" s="140"/>
      <c r="AC1213" s="140"/>
      <c r="AD1213" s="140"/>
      <c r="AE1213" s="140"/>
      <c r="AF1213" s="140"/>
      <c r="AG1213" s="140"/>
      <c r="AH1213" s="140"/>
      <c r="AI1213" s="140"/>
      <c r="AJ1213" s="140"/>
      <c r="AK1213" s="140"/>
      <c r="AL1213" s="140"/>
      <c r="AM1213" s="140"/>
      <c r="AN1213" s="140"/>
      <c r="AO1213" s="140"/>
      <c r="AP1213" s="140"/>
      <c r="AQ1213" s="140"/>
      <c r="AR1213" s="140"/>
      <c r="AS1213" s="140"/>
      <c r="AT1213" s="140"/>
      <c r="AU1213" s="140"/>
    </row>
    <row r="1214" spans="1:47" ht="33.75" outlineLevel="1">
      <c r="A1214" s="141">
        <v>350</v>
      </c>
      <c r="B1214" s="143" t="s">
        <v>1246</v>
      </c>
      <c r="C1214" s="158" t="s">
        <v>1300</v>
      </c>
      <c r="D1214" s="182" t="s">
        <v>242</v>
      </c>
      <c r="E1214" s="196">
        <v>1</v>
      </c>
      <c r="F1214" s="196"/>
      <c r="G1214" s="196">
        <f t="shared" si="3"/>
        <v>0</v>
      </c>
      <c r="H1214" s="169" t="s">
        <v>1467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/>
      <c r="S1214" s="140"/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ht="33.75" outlineLevel="1">
      <c r="A1215" s="141">
        <v>351</v>
      </c>
      <c r="B1215" s="143" t="s">
        <v>1247</v>
      </c>
      <c r="C1215" s="158" t="s">
        <v>1292</v>
      </c>
      <c r="D1215" s="182" t="s">
        <v>242</v>
      </c>
      <c r="E1215" s="196">
        <v>1</v>
      </c>
      <c r="F1215" s="196"/>
      <c r="G1215" s="196">
        <f t="shared" si="3"/>
        <v>0</v>
      </c>
      <c r="H1215" s="169" t="s">
        <v>1467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/>
      <c r="S1215" s="140"/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ht="33.75" outlineLevel="1">
      <c r="A1216" s="141">
        <v>352</v>
      </c>
      <c r="B1216" s="143" t="s">
        <v>1248</v>
      </c>
      <c r="C1216" s="158" t="s">
        <v>1309</v>
      </c>
      <c r="D1216" s="182" t="s">
        <v>242</v>
      </c>
      <c r="E1216" s="196">
        <v>1</v>
      </c>
      <c r="F1216" s="196"/>
      <c r="G1216" s="196">
        <f t="shared" si="3"/>
        <v>0</v>
      </c>
      <c r="H1216" s="169" t="s">
        <v>1467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/>
      <c r="S1216" s="140"/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ht="33.75" outlineLevel="1">
      <c r="A1217" s="141">
        <v>353</v>
      </c>
      <c r="B1217" s="143" t="s">
        <v>1249</v>
      </c>
      <c r="C1217" s="158" t="s">
        <v>1310</v>
      </c>
      <c r="D1217" s="182" t="s">
        <v>242</v>
      </c>
      <c r="E1217" s="196">
        <v>1</v>
      </c>
      <c r="F1217" s="196"/>
      <c r="G1217" s="196">
        <f t="shared" si="3"/>
        <v>0</v>
      </c>
      <c r="H1217" s="169" t="s">
        <v>1467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/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ht="33.75" outlineLevel="1">
      <c r="A1218" s="141">
        <v>354</v>
      </c>
      <c r="B1218" s="143" t="s">
        <v>1250</v>
      </c>
      <c r="C1218" s="158" t="s">
        <v>1310</v>
      </c>
      <c r="D1218" s="182" t="s">
        <v>242</v>
      </c>
      <c r="E1218" s="196">
        <v>1</v>
      </c>
      <c r="F1218" s="196"/>
      <c r="G1218" s="196">
        <f t="shared" si="3"/>
        <v>0</v>
      </c>
      <c r="H1218" s="169" t="s">
        <v>1467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/>
      <c r="S1218" s="140"/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ht="33.75" outlineLevel="1">
      <c r="A1219" s="141">
        <v>355</v>
      </c>
      <c r="B1219" s="143" t="s">
        <v>1251</v>
      </c>
      <c r="C1219" s="158" t="s">
        <v>1287</v>
      </c>
      <c r="D1219" s="182" t="s">
        <v>242</v>
      </c>
      <c r="E1219" s="196">
        <v>1</v>
      </c>
      <c r="F1219" s="196"/>
      <c r="G1219" s="196">
        <f t="shared" si="3"/>
        <v>0</v>
      </c>
      <c r="H1219" s="169" t="s">
        <v>1467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/>
      <c r="S1219" s="140"/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 ht="33.75" outlineLevel="1">
      <c r="A1220" s="141">
        <v>356</v>
      </c>
      <c r="B1220" s="143" t="s">
        <v>1252</v>
      </c>
      <c r="C1220" s="158" t="s">
        <v>1311</v>
      </c>
      <c r="D1220" s="182" t="s">
        <v>242</v>
      </c>
      <c r="E1220" s="196">
        <v>1</v>
      </c>
      <c r="F1220" s="196"/>
      <c r="G1220" s="196">
        <f t="shared" si="3"/>
        <v>0</v>
      </c>
      <c r="H1220" s="169" t="s">
        <v>1467</v>
      </c>
      <c r="I1220" s="140"/>
      <c r="J1220" s="140"/>
      <c r="K1220" s="140"/>
      <c r="L1220" s="140"/>
      <c r="M1220" s="140"/>
      <c r="N1220" s="140"/>
      <c r="O1220" s="140"/>
      <c r="P1220" s="140"/>
      <c r="Q1220" s="140"/>
      <c r="R1220" s="140"/>
      <c r="S1220" s="140"/>
      <c r="T1220" s="140"/>
      <c r="U1220" s="140"/>
      <c r="V1220" s="140"/>
      <c r="W1220" s="140"/>
      <c r="X1220" s="140"/>
      <c r="Y1220" s="140"/>
      <c r="Z1220" s="140"/>
      <c r="AA1220" s="140"/>
      <c r="AB1220" s="140"/>
      <c r="AC1220" s="140"/>
      <c r="AD1220" s="140"/>
      <c r="AE1220" s="140"/>
      <c r="AF1220" s="140"/>
      <c r="AG1220" s="140"/>
      <c r="AH1220" s="140"/>
      <c r="AI1220" s="140"/>
      <c r="AJ1220" s="140"/>
      <c r="AK1220" s="140"/>
      <c r="AL1220" s="140"/>
      <c r="AM1220" s="140"/>
      <c r="AN1220" s="140"/>
      <c r="AO1220" s="140"/>
      <c r="AP1220" s="140"/>
      <c r="AQ1220" s="140"/>
      <c r="AR1220" s="140"/>
      <c r="AS1220" s="140"/>
      <c r="AT1220" s="140"/>
      <c r="AU1220" s="140"/>
    </row>
    <row r="1221" spans="1:47" ht="33.75" outlineLevel="1">
      <c r="A1221" s="141">
        <v>357</v>
      </c>
      <c r="B1221" s="143" t="s">
        <v>1253</v>
      </c>
      <c r="C1221" s="158" t="s">
        <v>1312</v>
      </c>
      <c r="D1221" s="182" t="s">
        <v>242</v>
      </c>
      <c r="E1221" s="196">
        <v>1</v>
      </c>
      <c r="F1221" s="196"/>
      <c r="G1221" s="196">
        <f t="shared" si="3"/>
        <v>0</v>
      </c>
      <c r="H1221" s="169" t="s">
        <v>1467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/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ht="33.75" outlineLevel="1">
      <c r="A1222" s="141">
        <v>358</v>
      </c>
      <c r="B1222" s="143" t="s">
        <v>1254</v>
      </c>
      <c r="C1222" s="158" t="s">
        <v>1313</v>
      </c>
      <c r="D1222" s="182" t="s">
        <v>242</v>
      </c>
      <c r="E1222" s="196">
        <v>1</v>
      </c>
      <c r="F1222" s="196"/>
      <c r="G1222" s="196">
        <f t="shared" si="3"/>
        <v>0</v>
      </c>
      <c r="H1222" s="169" t="s">
        <v>1467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/>
      <c r="S1222" s="140"/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ht="33.75" outlineLevel="1">
      <c r="A1223" s="141">
        <v>359</v>
      </c>
      <c r="B1223" s="143" t="s">
        <v>1255</v>
      </c>
      <c r="C1223" s="158" t="s">
        <v>1314</v>
      </c>
      <c r="D1223" s="182" t="s">
        <v>242</v>
      </c>
      <c r="E1223" s="196">
        <v>1</v>
      </c>
      <c r="F1223" s="196"/>
      <c r="G1223" s="196">
        <f t="shared" si="3"/>
        <v>0</v>
      </c>
      <c r="H1223" s="169" t="s">
        <v>1467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/>
      <c r="S1223" s="140"/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ht="33.75" outlineLevel="1">
      <c r="A1224" s="141">
        <v>360</v>
      </c>
      <c r="B1224" s="143" t="s">
        <v>1256</v>
      </c>
      <c r="C1224" s="158" t="s">
        <v>1288</v>
      </c>
      <c r="D1224" s="182" t="s">
        <v>242</v>
      </c>
      <c r="E1224" s="196">
        <v>1</v>
      </c>
      <c r="F1224" s="196"/>
      <c r="G1224" s="196">
        <f t="shared" si="3"/>
        <v>0</v>
      </c>
      <c r="H1224" s="169" t="s">
        <v>1467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/>
      <c r="S1224" s="140"/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ht="33.75" outlineLevel="1">
      <c r="A1225" s="141">
        <v>361</v>
      </c>
      <c r="B1225" s="143" t="s">
        <v>1257</v>
      </c>
      <c r="C1225" s="158" t="s">
        <v>1314</v>
      </c>
      <c r="D1225" s="182" t="s">
        <v>242</v>
      </c>
      <c r="E1225" s="196">
        <v>1</v>
      </c>
      <c r="F1225" s="196"/>
      <c r="G1225" s="196">
        <f t="shared" si="3"/>
        <v>0</v>
      </c>
      <c r="H1225" s="169" t="s">
        <v>1467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/>
      <c r="S1225" s="140"/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ht="33.75" outlineLevel="1">
      <c r="A1226" s="141">
        <v>362</v>
      </c>
      <c r="B1226" s="143" t="s">
        <v>1258</v>
      </c>
      <c r="C1226" s="158" t="s">
        <v>1299</v>
      </c>
      <c r="D1226" s="182" t="s">
        <v>242</v>
      </c>
      <c r="E1226" s="196">
        <v>1</v>
      </c>
      <c r="F1226" s="196"/>
      <c r="G1226" s="196">
        <f t="shared" si="3"/>
        <v>0</v>
      </c>
      <c r="H1226" s="169" t="s">
        <v>1467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/>
      <c r="S1226" s="140"/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ht="33.75" outlineLevel="1">
      <c r="A1227" s="141">
        <v>363</v>
      </c>
      <c r="B1227" s="143" t="s">
        <v>1259</v>
      </c>
      <c r="C1227" s="158" t="s">
        <v>1300</v>
      </c>
      <c r="D1227" s="182" t="s">
        <v>242</v>
      </c>
      <c r="E1227" s="196">
        <v>1</v>
      </c>
      <c r="F1227" s="196"/>
      <c r="G1227" s="196">
        <f t="shared" si="3"/>
        <v>0</v>
      </c>
      <c r="H1227" s="169" t="s">
        <v>1467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/>
      <c r="S1227" s="140"/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ht="33.75" outlineLevel="1">
      <c r="A1228" s="141">
        <v>364</v>
      </c>
      <c r="B1228" s="143" t="s">
        <v>1260</v>
      </c>
      <c r="C1228" s="158" t="s">
        <v>1300</v>
      </c>
      <c r="D1228" s="182" t="s">
        <v>242</v>
      </c>
      <c r="E1228" s="196">
        <v>1</v>
      </c>
      <c r="F1228" s="196"/>
      <c r="G1228" s="196">
        <f t="shared" si="3"/>
        <v>0</v>
      </c>
      <c r="H1228" s="169" t="s">
        <v>1467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/>
      <c r="S1228" s="140"/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ht="33.75" outlineLevel="1">
      <c r="A1229" s="141">
        <v>365</v>
      </c>
      <c r="B1229" s="143" t="s">
        <v>1261</v>
      </c>
      <c r="C1229" s="158" t="s">
        <v>1289</v>
      </c>
      <c r="D1229" s="182" t="s">
        <v>242</v>
      </c>
      <c r="E1229" s="196">
        <v>1</v>
      </c>
      <c r="F1229" s="196"/>
      <c r="G1229" s="196">
        <f t="shared" si="3"/>
        <v>0</v>
      </c>
      <c r="H1229" s="169" t="s">
        <v>1467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/>
      <c r="S1229" s="140"/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ht="33.75" outlineLevel="1">
      <c r="A1230" s="141">
        <v>366</v>
      </c>
      <c r="B1230" s="143" t="s">
        <v>1262</v>
      </c>
      <c r="C1230" s="158" t="s">
        <v>1288</v>
      </c>
      <c r="D1230" s="182" t="s">
        <v>242</v>
      </c>
      <c r="E1230" s="196">
        <v>1</v>
      </c>
      <c r="F1230" s="196"/>
      <c r="G1230" s="196">
        <f t="shared" si="3"/>
        <v>0</v>
      </c>
      <c r="H1230" s="169" t="s">
        <v>1467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/>
      <c r="S1230" s="140"/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ht="33.75" outlineLevel="1">
      <c r="A1231" s="141">
        <v>367</v>
      </c>
      <c r="B1231" s="143" t="s">
        <v>1263</v>
      </c>
      <c r="C1231" s="158" t="s">
        <v>1315</v>
      </c>
      <c r="D1231" s="182" t="s">
        <v>242</v>
      </c>
      <c r="E1231" s="196">
        <v>1</v>
      </c>
      <c r="F1231" s="196"/>
      <c r="G1231" s="196">
        <f t="shared" si="3"/>
        <v>0</v>
      </c>
      <c r="H1231" s="169" t="s">
        <v>1467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/>
      <c r="S1231" s="140"/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ht="33.75" outlineLevel="1">
      <c r="A1232" s="141">
        <v>368</v>
      </c>
      <c r="B1232" s="143" t="s">
        <v>1264</v>
      </c>
      <c r="C1232" s="203" t="s">
        <v>1489</v>
      </c>
      <c r="D1232" s="204" t="s">
        <v>242</v>
      </c>
      <c r="E1232" s="205">
        <v>1</v>
      </c>
      <c r="F1232" s="205"/>
      <c r="G1232" s="196">
        <f t="shared" si="3"/>
        <v>0</v>
      </c>
      <c r="H1232" s="169" t="s">
        <v>1467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/>
      <c r="S1232" s="140"/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ht="45" outlineLevel="1">
      <c r="A1233" s="141">
        <v>369</v>
      </c>
      <c r="B1233" s="143" t="s">
        <v>1265</v>
      </c>
      <c r="C1233" s="203" t="s">
        <v>1316</v>
      </c>
      <c r="D1233" s="204" t="s">
        <v>242</v>
      </c>
      <c r="E1233" s="205">
        <v>1</v>
      </c>
      <c r="F1233" s="205"/>
      <c r="G1233" s="196">
        <f t="shared" si="3"/>
        <v>0</v>
      </c>
      <c r="H1233" s="169" t="s">
        <v>1467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/>
      <c r="S1233" s="140"/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ht="22.5" outlineLevel="1">
      <c r="A1234" s="141">
        <v>370</v>
      </c>
      <c r="B1234" s="143" t="s">
        <v>1266</v>
      </c>
      <c r="C1234" s="203" t="s">
        <v>1490</v>
      </c>
      <c r="D1234" s="204" t="s">
        <v>242</v>
      </c>
      <c r="E1234" s="205">
        <v>1</v>
      </c>
      <c r="F1234" s="205"/>
      <c r="G1234" s="196">
        <f t="shared" si="3"/>
        <v>0</v>
      </c>
      <c r="H1234" s="169" t="s">
        <v>1467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/>
      <c r="S1234" s="140"/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ht="45" outlineLevel="1">
      <c r="A1235" s="141">
        <v>371</v>
      </c>
      <c r="B1235" s="143" t="s">
        <v>1267</v>
      </c>
      <c r="C1235" s="203" t="s">
        <v>1491</v>
      </c>
      <c r="D1235" s="204" t="s">
        <v>242</v>
      </c>
      <c r="E1235" s="205">
        <v>1</v>
      </c>
      <c r="F1235" s="205"/>
      <c r="G1235" s="196">
        <f t="shared" si="3"/>
        <v>0</v>
      </c>
      <c r="H1235" s="169" t="s">
        <v>1467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/>
      <c r="S1235" s="140"/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ht="33.75" outlineLevel="1">
      <c r="A1236" s="141">
        <v>372</v>
      </c>
      <c r="B1236" s="143" t="s">
        <v>1268</v>
      </c>
      <c r="C1236" s="158" t="s">
        <v>1317</v>
      </c>
      <c r="D1236" s="182" t="s">
        <v>242</v>
      </c>
      <c r="E1236" s="196">
        <v>1</v>
      </c>
      <c r="F1236" s="196"/>
      <c r="G1236" s="196">
        <f t="shared" si="3"/>
        <v>0</v>
      </c>
      <c r="H1236" s="169" t="s">
        <v>1467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/>
      <c r="S1236" s="140"/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ht="33.75" outlineLevel="1">
      <c r="A1237" s="141">
        <v>373</v>
      </c>
      <c r="B1237" s="143" t="s">
        <v>1269</v>
      </c>
      <c r="C1237" s="158" t="s">
        <v>1288</v>
      </c>
      <c r="D1237" s="182" t="s">
        <v>242</v>
      </c>
      <c r="E1237" s="196">
        <v>1</v>
      </c>
      <c r="F1237" s="196"/>
      <c r="G1237" s="196">
        <f t="shared" si="3"/>
        <v>0</v>
      </c>
      <c r="H1237" s="169" t="s">
        <v>1467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/>
      <c r="S1237" s="140"/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ht="33.75" outlineLevel="1">
      <c r="A1238" s="141">
        <v>374</v>
      </c>
      <c r="B1238" s="143" t="s">
        <v>1270</v>
      </c>
      <c r="C1238" s="158" t="s">
        <v>1290</v>
      </c>
      <c r="D1238" s="182" t="s">
        <v>242</v>
      </c>
      <c r="E1238" s="196">
        <v>1</v>
      </c>
      <c r="F1238" s="196"/>
      <c r="G1238" s="196">
        <f t="shared" si="3"/>
        <v>0</v>
      </c>
      <c r="H1238" s="169" t="s">
        <v>1467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/>
      <c r="S1238" s="140"/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ht="33.75" outlineLevel="1">
      <c r="A1239" s="141">
        <v>375</v>
      </c>
      <c r="B1239" s="143" t="s">
        <v>1271</v>
      </c>
      <c r="C1239" s="158" t="s">
        <v>1290</v>
      </c>
      <c r="D1239" s="182" t="s">
        <v>242</v>
      </c>
      <c r="E1239" s="196">
        <v>1</v>
      </c>
      <c r="F1239" s="196"/>
      <c r="G1239" s="196">
        <f t="shared" si="3"/>
        <v>0</v>
      </c>
      <c r="H1239" s="169" t="s">
        <v>1467</v>
      </c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/>
      <c r="S1239" s="140"/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ht="33.75" outlineLevel="1">
      <c r="A1240" s="141">
        <v>376</v>
      </c>
      <c r="B1240" s="143" t="s">
        <v>1272</v>
      </c>
      <c r="C1240" s="158" t="s">
        <v>1299</v>
      </c>
      <c r="D1240" s="182" t="s">
        <v>242</v>
      </c>
      <c r="E1240" s="196">
        <v>1</v>
      </c>
      <c r="F1240" s="196"/>
      <c r="G1240" s="196">
        <f t="shared" si="3"/>
        <v>0</v>
      </c>
      <c r="H1240" s="169" t="s">
        <v>1467</v>
      </c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/>
      <c r="S1240" s="140"/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 ht="33.75" outlineLevel="1">
      <c r="A1241" s="141">
        <v>377</v>
      </c>
      <c r="B1241" s="143" t="s">
        <v>1273</v>
      </c>
      <c r="C1241" s="158" t="s">
        <v>1310</v>
      </c>
      <c r="D1241" s="182" t="s">
        <v>242</v>
      </c>
      <c r="E1241" s="196">
        <v>1</v>
      </c>
      <c r="F1241" s="196"/>
      <c r="G1241" s="196">
        <f t="shared" si="3"/>
        <v>0</v>
      </c>
      <c r="H1241" s="169" t="s">
        <v>1467</v>
      </c>
      <c r="I1241" s="140"/>
      <c r="J1241" s="140"/>
      <c r="K1241" s="140"/>
      <c r="L1241" s="140"/>
      <c r="M1241" s="140"/>
      <c r="N1241" s="140"/>
      <c r="O1241" s="140"/>
      <c r="P1241" s="140"/>
      <c r="Q1241" s="140"/>
      <c r="R1241" s="140"/>
      <c r="S1241" s="140"/>
      <c r="T1241" s="140"/>
      <c r="U1241" s="140"/>
      <c r="V1241" s="140"/>
      <c r="W1241" s="140"/>
      <c r="X1241" s="140"/>
      <c r="Y1241" s="140"/>
      <c r="Z1241" s="140"/>
      <c r="AA1241" s="140"/>
      <c r="AB1241" s="140"/>
      <c r="AC1241" s="140"/>
      <c r="AD1241" s="140"/>
      <c r="AE1241" s="140"/>
      <c r="AF1241" s="140"/>
      <c r="AG1241" s="140"/>
      <c r="AH1241" s="140"/>
      <c r="AI1241" s="140"/>
      <c r="AJ1241" s="140"/>
      <c r="AK1241" s="140"/>
      <c r="AL1241" s="140"/>
      <c r="AM1241" s="140"/>
      <c r="AN1241" s="140"/>
      <c r="AO1241" s="140"/>
      <c r="AP1241" s="140"/>
      <c r="AQ1241" s="140"/>
      <c r="AR1241" s="140"/>
      <c r="AS1241" s="140"/>
      <c r="AT1241" s="140"/>
      <c r="AU1241" s="140"/>
    </row>
    <row r="1242" spans="1:47" ht="33.75" outlineLevel="1">
      <c r="A1242" s="141">
        <v>378</v>
      </c>
      <c r="B1242" s="143" t="s">
        <v>1274</v>
      </c>
      <c r="C1242" s="158" t="s">
        <v>1310</v>
      </c>
      <c r="D1242" s="182" t="s">
        <v>242</v>
      </c>
      <c r="E1242" s="196">
        <v>1</v>
      </c>
      <c r="F1242" s="196"/>
      <c r="G1242" s="196">
        <f t="shared" si="3"/>
        <v>0</v>
      </c>
      <c r="H1242" s="169" t="s">
        <v>1467</v>
      </c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/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ht="33.75" outlineLevel="1">
      <c r="A1243" s="141">
        <v>379</v>
      </c>
      <c r="B1243" s="143" t="s">
        <v>1275</v>
      </c>
      <c r="C1243" s="158" t="s">
        <v>1318</v>
      </c>
      <c r="D1243" s="182" t="s">
        <v>242</v>
      </c>
      <c r="E1243" s="196">
        <v>1</v>
      </c>
      <c r="F1243" s="196"/>
      <c r="G1243" s="196">
        <f t="shared" si="3"/>
        <v>0</v>
      </c>
      <c r="H1243" s="169" t="s">
        <v>1467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/>
      <c r="S1243" s="140"/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ht="33.75" outlineLevel="1">
      <c r="A1244" s="141">
        <v>380</v>
      </c>
      <c r="B1244" s="143" t="s">
        <v>1276</v>
      </c>
      <c r="C1244" s="158" t="s">
        <v>1315</v>
      </c>
      <c r="D1244" s="182" t="s">
        <v>242</v>
      </c>
      <c r="E1244" s="196">
        <v>1</v>
      </c>
      <c r="F1244" s="196"/>
      <c r="G1244" s="196">
        <f t="shared" si="3"/>
        <v>0</v>
      </c>
      <c r="H1244" s="169" t="s">
        <v>1467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/>
      <c r="S1244" s="140"/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ht="33.75" outlineLevel="1">
      <c r="A1245" s="141">
        <v>381</v>
      </c>
      <c r="B1245" s="143" t="s">
        <v>1277</v>
      </c>
      <c r="C1245" s="158" t="s">
        <v>1287</v>
      </c>
      <c r="D1245" s="182" t="s">
        <v>242</v>
      </c>
      <c r="E1245" s="196">
        <v>1</v>
      </c>
      <c r="F1245" s="196"/>
      <c r="G1245" s="196">
        <f t="shared" si="3"/>
        <v>0</v>
      </c>
      <c r="H1245" s="169" t="s">
        <v>1467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/>
      <c r="S1245" s="140"/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ht="33.75" outlineLevel="1">
      <c r="A1246" s="141">
        <v>382</v>
      </c>
      <c r="B1246" s="143" t="s">
        <v>1278</v>
      </c>
      <c r="C1246" s="158" t="s">
        <v>1291</v>
      </c>
      <c r="D1246" s="182" t="s">
        <v>242</v>
      </c>
      <c r="E1246" s="196">
        <v>1</v>
      </c>
      <c r="F1246" s="196"/>
      <c r="G1246" s="196">
        <f t="shared" ref="G1246:G1287" si="4">ROUND(E1246*F1246,2)</f>
        <v>0</v>
      </c>
      <c r="H1246" s="169" t="s">
        <v>1467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/>
      <c r="S1246" s="140"/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ht="33.75" outlineLevel="1">
      <c r="A1247" s="141">
        <v>383</v>
      </c>
      <c r="B1247" s="143" t="s">
        <v>1279</v>
      </c>
      <c r="C1247" s="158" t="s">
        <v>1287</v>
      </c>
      <c r="D1247" s="182" t="s">
        <v>242</v>
      </c>
      <c r="E1247" s="196">
        <v>1</v>
      </c>
      <c r="F1247" s="196"/>
      <c r="G1247" s="196">
        <f t="shared" si="4"/>
        <v>0</v>
      </c>
      <c r="H1247" s="169" t="s">
        <v>1467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/>
      <c r="S1247" s="140"/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ht="33.75" outlineLevel="1">
      <c r="A1248" s="141">
        <v>384</v>
      </c>
      <c r="B1248" s="143" t="s">
        <v>1280</v>
      </c>
      <c r="C1248" s="158" t="s">
        <v>1315</v>
      </c>
      <c r="D1248" s="182" t="s">
        <v>242</v>
      </c>
      <c r="E1248" s="196">
        <v>1</v>
      </c>
      <c r="F1248" s="196"/>
      <c r="G1248" s="196">
        <f t="shared" si="4"/>
        <v>0</v>
      </c>
      <c r="H1248" s="169" t="s">
        <v>1467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/>
      <c r="S1248" s="140"/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ht="33.75" outlineLevel="1">
      <c r="A1249" s="141">
        <v>385</v>
      </c>
      <c r="B1249" s="143" t="s">
        <v>1281</v>
      </c>
      <c r="C1249" s="158" t="s">
        <v>1310</v>
      </c>
      <c r="D1249" s="182" t="s">
        <v>242</v>
      </c>
      <c r="E1249" s="196">
        <v>1</v>
      </c>
      <c r="F1249" s="196"/>
      <c r="G1249" s="196">
        <f t="shared" si="4"/>
        <v>0</v>
      </c>
      <c r="H1249" s="169" t="s">
        <v>1467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/>
      <c r="S1249" s="140"/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ht="33.75" outlineLevel="1">
      <c r="A1250" s="141">
        <v>386</v>
      </c>
      <c r="B1250" s="143" t="s">
        <v>1282</v>
      </c>
      <c r="C1250" s="158" t="s">
        <v>1310</v>
      </c>
      <c r="D1250" s="182" t="s">
        <v>242</v>
      </c>
      <c r="E1250" s="196">
        <v>1</v>
      </c>
      <c r="F1250" s="196"/>
      <c r="G1250" s="196">
        <f t="shared" si="4"/>
        <v>0</v>
      </c>
      <c r="H1250" s="169" t="s">
        <v>1467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/>
      <c r="S1250" s="140"/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ht="33.75" outlineLevel="1">
      <c r="A1251" s="141">
        <v>387</v>
      </c>
      <c r="B1251" s="143" t="s">
        <v>1283</v>
      </c>
      <c r="C1251" s="158" t="s">
        <v>1318</v>
      </c>
      <c r="D1251" s="182" t="s">
        <v>242</v>
      </c>
      <c r="E1251" s="196">
        <v>1</v>
      </c>
      <c r="F1251" s="196"/>
      <c r="G1251" s="196">
        <f t="shared" si="4"/>
        <v>0</v>
      </c>
      <c r="H1251" s="169" t="s">
        <v>1467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/>
      <c r="S1251" s="140"/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ht="33.75" outlineLevel="1">
      <c r="A1252" s="141">
        <v>388</v>
      </c>
      <c r="B1252" s="143" t="s">
        <v>1284</v>
      </c>
      <c r="C1252" s="158" t="s">
        <v>1299</v>
      </c>
      <c r="D1252" s="182" t="s">
        <v>242</v>
      </c>
      <c r="E1252" s="196">
        <v>1</v>
      </c>
      <c r="F1252" s="196"/>
      <c r="G1252" s="196">
        <f t="shared" si="4"/>
        <v>0</v>
      </c>
      <c r="H1252" s="169" t="s">
        <v>1467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/>
      <c r="S1252" s="140"/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ht="22.5" outlineLevel="1">
      <c r="A1253" s="141">
        <v>389</v>
      </c>
      <c r="B1253" s="143" t="s">
        <v>1285</v>
      </c>
      <c r="C1253" s="158" t="s">
        <v>1321</v>
      </c>
      <c r="D1253" s="182" t="s">
        <v>242</v>
      </c>
      <c r="E1253" s="196">
        <v>1</v>
      </c>
      <c r="F1253" s="196"/>
      <c r="G1253" s="196">
        <f t="shared" si="4"/>
        <v>0</v>
      </c>
      <c r="H1253" s="169" t="s">
        <v>1467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/>
      <c r="S1253" s="140"/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ht="22.5" outlineLevel="1">
      <c r="A1254" s="141">
        <v>390</v>
      </c>
      <c r="B1254" s="143" t="s">
        <v>1286</v>
      </c>
      <c r="C1254" s="158" t="s">
        <v>1321</v>
      </c>
      <c r="D1254" s="182" t="s">
        <v>242</v>
      </c>
      <c r="E1254" s="196">
        <v>1</v>
      </c>
      <c r="F1254" s="196"/>
      <c r="G1254" s="196">
        <f t="shared" si="4"/>
        <v>0</v>
      </c>
      <c r="H1254" s="169" t="s">
        <v>1467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/>
      <c r="S1254" s="140"/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ht="22.5" outlineLevel="1">
      <c r="A1255" s="141">
        <v>391</v>
      </c>
      <c r="B1255" s="143" t="s">
        <v>1322</v>
      </c>
      <c r="C1255" s="158" t="s">
        <v>1354</v>
      </c>
      <c r="D1255" s="182" t="s">
        <v>242</v>
      </c>
      <c r="E1255" s="196">
        <v>3</v>
      </c>
      <c r="F1255" s="196"/>
      <c r="G1255" s="196">
        <f t="shared" si="4"/>
        <v>0</v>
      </c>
      <c r="H1255" s="169" t="s">
        <v>1467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/>
      <c r="S1255" s="140"/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ht="22.5" outlineLevel="1">
      <c r="A1256" s="141">
        <v>392</v>
      </c>
      <c r="B1256" s="143" t="s">
        <v>1323</v>
      </c>
      <c r="C1256" s="158" t="s">
        <v>1355</v>
      </c>
      <c r="D1256" s="182" t="s">
        <v>242</v>
      </c>
      <c r="E1256" s="196">
        <v>2</v>
      </c>
      <c r="F1256" s="196"/>
      <c r="G1256" s="196">
        <f t="shared" si="4"/>
        <v>0</v>
      </c>
      <c r="H1256" s="169" t="s">
        <v>1467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/>
      <c r="S1256" s="140"/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ht="22.5" outlineLevel="1">
      <c r="A1257" s="141">
        <v>393</v>
      </c>
      <c r="B1257" s="143" t="s">
        <v>1324</v>
      </c>
      <c r="C1257" s="203" t="s">
        <v>1492</v>
      </c>
      <c r="D1257" s="204" t="s">
        <v>242</v>
      </c>
      <c r="E1257" s="205">
        <v>1</v>
      </c>
      <c r="F1257" s="205"/>
      <c r="G1257" s="205">
        <f t="shared" si="4"/>
        <v>0</v>
      </c>
      <c r="H1257" s="169" t="s">
        <v>1467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/>
      <c r="S1257" s="140"/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ht="22.5" outlineLevel="1">
      <c r="A1258" s="141">
        <v>394</v>
      </c>
      <c r="B1258" s="143" t="s">
        <v>1325</v>
      </c>
      <c r="C1258" s="203" t="s">
        <v>1495</v>
      </c>
      <c r="D1258" s="204" t="s">
        <v>242</v>
      </c>
      <c r="E1258" s="205">
        <v>9</v>
      </c>
      <c r="F1258" s="205"/>
      <c r="G1258" s="205">
        <f t="shared" si="4"/>
        <v>0</v>
      </c>
      <c r="H1258" s="169" t="s">
        <v>1467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/>
      <c r="S1258" s="140"/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ht="22.5" outlineLevel="1">
      <c r="A1259" s="141">
        <v>395</v>
      </c>
      <c r="B1259" s="143" t="s">
        <v>1326</v>
      </c>
      <c r="C1259" s="203" t="s">
        <v>1493</v>
      </c>
      <c r="D1259" s="204" t="s">
        <v>242</v>
      </c>
      <c r="E1259" s="205">
        <v>1</v>
      </c>
      <c r="F1259" s="205"/>
      <c r="G1259" s="205">
        <f t="shared" si="4"/>
        <v>0</v>
      </c>
      <c r="H1259" s="169" t="s">
        <v>1467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/>
      <c r="S1259" s="140"/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ht="33.75" outlineLevel="1">
      <c r="A1260" s="141">
        <v>396</v>
      </c>
      <c r="B1260" s="143" t="s">
        <v>1327</v>
      </c>
      <c r="C1260" s="203" t="s">
        <v>1356</v>
      </c>
      <c r="D1260" s="204" t="s">
        <v>242</v>
      </c>
      <c r="E1260" s="205">
        <v>1</v>
      </c>
      <c r="F1260" s="205"/>
      <c r="G1260" s="205">
        <f t="shared" si="4"/>
        <v>0</v>
      </c>
      <c r="H1260" s="169" t="s">
        <v>1467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/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ht="33.75" outlineLevel="1">
      <c r="A1261" s="141">
        <v>397</v>
      </c>
      <c r="B1261" s="143" t="s">
        <v>1328</v>
      </c>
      <c r="C1261" s="203" t="s">
        <v>1494</v>
      </c>
      <c r="D1261" s="204" t="s">
        <v>242</v>
      </c>
      <c r="E1261" s="205">
        <v>16</v>
      </c>
      <c r="F1261" s="205"/>
      <c r="G1261" s="205">
        <f t="shared" si="4"/>
        <v>0</v>
      </c>
      <c r="H1261" s="169" t="s">
        <v>1467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/>
      <c r="S1261" s="140"/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ht="22.5" outlineLevel="1">
      <c r="A1262" s="141">
        <v>398</v>
      </c>
      <c r="B1262" s="143" t="s">
        <v>1329</v>
      </c>
      <c r="C1262" s="203" t="s">
        <v>1496</v>
      </c>
      <c r="D1262" s="204" t="s">
        <v>242</v>
      </c>
      <c r="E1262" s="205">
        <v>1</v>
      </c>
      <c r="F1262" s="205"/>
      <c r="G1262" s="205">
        <f t="shared" si="4"/>
        <v>0</v>
      </c>
      <c r="H1262" s="169" t="s">
        <v>1467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/>
      <c r="S1262" s="140"/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ht="33.75" outlineLevel="1">
      <c r="A1263" s="141">
        <v>399</v>
      </c>
      <c r="B1263" s="143" t="s">
        <v>1330</v>
      </c>
      <c r="C1263" s="203" t="s">
        <v>1497</v>
      </c>
      <c r="D1263" s="204" t="s">
        <v>242</v>
      </c>
      <c r="E1263" s="205">
        <v>4</v>
      </c>
      <c r="F1263" s="205"/>
      <c r="G1263" s="205">
        <f t="shared" si="4"/>
        <v>0</v>
      </c>
      <c r="H1263" s="169" t="s">
        <v>1467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/>
      <c r="S1263" s="140"/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ht="22.5" outlineLevel="1">
      <c r="A1264" s="141">
        <v>400</v>
      </c>
      <c r="B1264" s="143" t="s">
        <v>1331</v>
      </c>
      <c r="C1264" s="203" t="s">
        <v>1357</v>
      </c>
      <c r="D1264" s="204" t="s">
        <v>242</v>
      </c>
      <c r="E1264" s="205">
        <v>1</v>
      </c>
      <c r="F1264" s="205"/>
      <c r="G1264" s="205">
        <f t="shared" si="4"/>
        <v>0</v>
      </c>
      <c r="H1264" s="169" t="s">
        <v>1467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/>
      <c r="S1264" s="140"/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ht="22.5" outlineLevel="1">
      <c r="A1265" s="141">
        <v>401</v>
      </c>
      <c r="B1265" s="143" t="s">
        <v>1332</v>
      </c>
      <c r="C1265" s="203" t="s">
        <v>1498</v>
      </c>
      <c r="D1265" s="204" t="s">
        <v>242</v>
      </c>
      <c r="E1265" s="205">
        <v>2</v>
      </c>
      <c r="F1265" s="205"/>
      <c r="G1265" s="205">
        <f t="shared" si="4"/>
        <v>0</v>
      </c>
      <c r="H1265" s="169" t="s">
        <v>1467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/>
      <c r="S1265" s="140"/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ht="33.75" outlineLevel="1">
      <c r="A1266" s="141">
        <v>402</v>
      </c>
      <c r="B1266" s="143" t="s">
        <v>1333</v>
      </c>
      <c r="C1266" s="203" t="s">
        <v>1499</v>
      </c>
      <c r="D1266" s="204" t="s">
        <v>242</v>
      </c>
      <c r="E1266" s="205">
        <v>1</v>
      </c>
      <c r="F1266" s="205"/>
      <c r="G1266" s="205">
        <f t="shared" si="4"/>
        <v>0</v>
      </c>
      <c r="H1266" s="169" t="s">
        <v>1467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/>
      <c r="S1266" s="140"/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ht="33.75" outlineLevel="1">
      <c r="A1267" s="141">
        <v>403</v>
      </c>
      <c r="B1267" s="143" t="s">
        <v>1334</v>
      </c>
      <c r="C1267" s="203" t="s">
        <v>1358</v>
      </c>
      <c r="D1267" s="204" t="s">
        <v>242</v>
      </c>
      <c r="E1267" s="205">
        <v>1</v>
      </c>
      <c r="F1267" s="205"/>
      <c r="G1267" s="205">
        <f t="shared" si="4"/>
        <v>0</v>
      </c>
      <c r="H1267" s="169" t="s">
        <v>1467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/>
      <c r="S1267" s="140"/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ht="33.75" outlineLevel="1">
      <c r="A1268" s="141">
        <v>404</v>
      </c>
      <c r="B1268" s="143" t="s">
        <v>1335</v>
      </c>
      <c r="C1268" s="203" t="s">
        <v>1359</v>
      </c>
      <c r="D1268" s="204" t="s">
        <v>242</v>
      </c>
      <c r="E1268" s="205">
        <v>1</v>
      </c>
      <c r="F1268" s="205"/>
      <c r="G1268" s="205">
        <f t="shared" si="4"/>
        <v>0</v>
      </c>
      <c r="H1268" s="169" t="s">
        <v>1467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/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ht="45" outlineLevel="1">
      <c r="A1269" s="141">
        <v>405</v>
      </c>
      <c r="B1269" s="143" t="s">
        <v>1336</v>
      </c>
      <c r="C1269" s="203" t="s">
        <v>1512</v>
      </c>
      <c r="D1269" s="204" t="s">
        <v>242</v>
      </c>
      <c r="E1269" s="205">
        <v>1</v>
      </c>
      <c r="F1269" s="205"/>
      <c r="G1269" s="205">
        <f t="shared" si="4"/>
        <v>0</v>
      </c>
      <c r="H1269" s="169" t="s">
        <v>1467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/>
      <c r="S1269" s="140"/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ht="22.5" outlineLevel="1">
      <c r="A1270" s="141">
        <v>406</v>
      </c>
      <c r="B1270" s="143" t="s">
        <v>1337</v>
      </c>
      <c r="C1270" s="203" t="s">
        <v>1511</v>
      </c>
      <c r="D1270" s="204" t="s">
        <v>242</v>
      </c>
      <c r="E1270" s="205">
        <v>1</v>
      </c>
      <c r="F1270" s="205"/>
      <c r="G1270" s="205">
        <f t="shared" si="4"/>
        <v>0</v>
      </c>
      <c r="H1270" s="169" t="s">
        <v>1467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/>
      <c r="S1270" s="140"/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ht="22.5" outlineLevel="1">
      <c r="A1271" s="141">
        <v>407</v>
      </c>
      <c r="B1271" s="143" t="s">
        <v>1338</v>
      </c>
      <c r="C1271" s="203" t="s">
        <v>1500</v>
      </c>
      <c r="D1271" s="204" t="s">
        <v>242</v>
      </c>
      <c r="E1271" s="205">
        <v>1</v>
      </c>
      <c r="F1271" s="205"/>
      <c r="G1271" s="205">
        <f t="shared" si="4"/>
        <v>0</v>
      </c>
      <c r="H1271" s="169" t="s">
        <v>1467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/>
      <c r="S1271" s="140"/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ht="22.5" outlineLevel="1">
      <c r="A1272" s="141">
        <v>408</v>
      </c>
      <c r="B1272" s="143" t="s">
        <v>1339</v>
      </c>
      <c r="C1272" s="203" t="s">
        <v>1501</v>
      </c>
      <c r="D1272" s="204" t="s">
        <v>242</v>
      </c>
      <c r="E1272" s="205">
        <v>2</v>
      </c>
      <c r="F1272" s="205"/>
      <c r="G1272" s="205">
        <f t="shared" si="4"/>
        <v>0</v>
      </c>
      <c r="H1272" s="169" t="s">
        <v>1467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/>
      <c r="S1272" s="140"/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 ht="33.75" outlineLevel="1">
      <c r="A1273" s="141">
        <v>409</v>
      </c>
      <c r="B1273" s="143" t="s">
        <v>1340</v>
      </c>
      <c r="C1273" s="203" t="s">
        <v>1360</v>
      </c>
      <c r="D1273" s="204" t="s">
        <v>242</v>
      </c>
      <c r="E1273" s="205">
        <v>1</v>
      </c>
      <c r="F1273" s="205"/>
      <c r="G1273" s="205">
        <f t="shared" si="4"/>
        <v>0</v>
      </c>
      <c r="H1273" s="169" t="s">
        <v>1467</v>
      </c>
      <c r="I1273" s="140"/>
      <c r="J1273" s="140"/>
      <c r="K1273" s="140"/>
      <c r="L1273" s="140"/>
      <c r="M1273" s="140"/>
      <c r="N1273" s="140"/>
      <c r="O1273" s="140"/>
      <c r="P1273" s="140"/>
      <c r="Q1273" s="140"/>
      <c r="R1273" s="140"/>
      <c r="S1273" s="140"/>
      <c r="T1273" s="140"/>
      <c r="U1273" s="140"/>
      <c r="V1273" s="140"/>
      <c r="W1273" s="140"/>
      <c r="X1273" s="140"/>
      <c r="Y1273" s="140"/>
      <c r="Z1273" s="140"/>
      <c r="AA1273" s="140"/>
      <c r="AB1273" s="140"/>
      <c r="AC1273" s="140"/>
      <c r="AD1273" s="140"/>
      <c r="AE1273" s="140"/>
      <c r="AF1273" s="140"/>
      <c r="AG1273" s="140"/>
      <c r="AH1273" s="140"/>
      <c r="AI1273" s="140"/>
      <c r="AJ1273" s="140"/>
      <c r="AK1273" s="140"/>
      <c r="AL1273" s="140"/>
      <c r="AM1273" s="140"/>
      <c r="AN1273" s="140"/>
      <c r="AO1273" s="140"/>
      <c r="AP1273" s="140"/>
      <c r="AQ1273" s="140"/>
      <c r="AR1273" s="140"/>
      <c r="AS1273" s="140"/>
      <c r="AT1273" s="140"/>
      <c r="AU1273" s="140"/>
    </row>
    <row r="1274" spans="1:47" ht="45" outlineLevel="1">
      <c r="A1274" s="141">
        <v>410</v>
      </c>
      <c r="B1274" s="143" t="s">
        <v>1341</v>
      </c>
      <c r="C1274" s="203" t="s">
        <v>1513</v>
      </c>
      <c r="D1274" s="204" t="s">
        <v>242</v>
      </c>
      <c r="E1274" s="205">
        <v>2</v>
      </c>
      <c r="F1274" s="205"/>
      <c r="G1274" s="205">
        <f t="shared" si="4"/>
        <v>0</v>
      </c>
      <c r="H1274" s="169" t="s">
        <v>1467</v>
      </c>
      <c r="I1274" s="140"/>
      <c r="J1274" s="140"/>
      <c r="K1274" s="140"/>
      <c r="L1274" s="140"/>
      <c r="M1274" s="140"/>
      <c r="N1274" s="140"/>
      <c r="O1274" s="140"/>
      <c r="P1274" s="140"/>
      <c r="Q1274" s="140"/>
      <c r="R1274" s="140"/>
      <c r="S1274" s="140"/>
      <c r="T1274" s="140"/>
      <c r="U1274" s="140"/>
      <c r="V1274" s="140"/>
      <c r="W1274" s="140"/>
      <c r="X1274" s="140"/>
      <c r="Y1274" s="140"/>
      <c r="Z1274" s="140"/>
      <c r="AA1274" s="140"/>
      <c r="AB1274" s="140"/>
      <c r="AC1274" s="140"/>
      <c r="AD1274" s="140"/>
      <c r="AE1274" s="140"/>
      <c r="AF1274" s="140"/>
      <c r="AG1274" s="140"/>
      <c r="AH1274" s="140"/>
      <c r="AI1274" s="140"/>
      <c r="AJ1274" s="140"/>
      <c r="AK1274" s="140"/>
      <c r="AL1274" s="140"/>
      <c r="AM1274" s="140"/>
      <c r="AN1274" s="140"/>
      <c r="AO1274" s="140"/>
      <c r="AP1274" s="140"/>
      <c r="AQ1274" s="140"/>
      <c r="AR1274" s="140"/>
      <c r="AS1274" s="140"/>
      <c r="AT1274" s="140"/>
      <c r="AU1274" s="140"/>
    </row>
    <row r="1275" spans="1:47" ht="45" outlineLevel="1">
      <c r="A1275" s="141">
        <v>411</v>
      </c>
      <c r="B1275" s="143" t="s">
        <v>1342</v>
      </c>
      <c r="C1275" s="203" t="s">
        <v>1502</v>
      </c>
      <c r="D1275" s="204" t="s">
        <v>242</v>
      </c>
      <c r="E1275" s="205">
        <v>1</v>
      </c>
      <c r="F1275" s="205"/>
      <c r="G1275" s="205">
        <f t="shared" si="4"/>
        <v>0</v>
      </c>
      <c r="H1275" s="169" t="s">
        <v>1467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/>
      <c r="S1275" s="140"/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ht="33.75" outlineLevel="1">
      <c r="A1276" s="141">
        <v>412</v>
      </c>
      <c r="B1276" s="143" t="s">
        <v>1343</v>
      </c>
      <c r="C1276" s="203" t="s">
        <v>1503</v>
      </c>
      <c r="D1276" s="204" t="s">
        <v>242</v>
      </c>
      <c r="E1276" s="205">
        <v>3</v>
      </c>
      <c r="F1276" s="205"/>
      <c r="G1276" s="205">
        <f t="shared" si="4"/>
        <v>0</v>
      </c>
      <c r="H1276" s="169" t="s">
        <v>1467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/>
      <c r="S1276" s="140"/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ht="22.5" outlineLevel="1">
      <c r="A1277" s="141">
        <v>413</v>
      </c>
      <c r="B1277" s="143" t="s">
        <v>1344</v>
      </c>
      <c r="C1277" s="203" t="s">
        <v>1504</v>
      </c>
      <c r="D1277" s="204" t="s">
        <v>242</v>
      </c>
      <c r="E1277" s="205">
        <v>1</v>
      </c>
      <c r="F1277" s="205"/>
      <c r="G1277" s="205">
        <f t="shared" si="4"/>
        <v>0</v>
      </c>
      <c r="H1277" s="169" t="s">
        <v>1467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/>
      <c r="S1277" s="140"/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ht="33.75" outlineLevel="1">
      <c r="A1278" s="141">
        <v>414</v>
      </c>
      <c r="B1278" s="143" t="s">
        <v>1345</v>
      </c>
      <c r="C1278" s="203" t="s">
        <v>1505</v>
      </c>
      <c r="D1278" s="204" t="s">
        <v>242</v>
      </c>
      <c r="E1278" s="205">
        <v>3</v>
      </c>
      <c r="F1278" s="205"/>
      <c r="G1278" s="205">
        <f t="shared" si="4"/>
        <v>0</v>
      </c>
      <c r="H1278" s="169" t="s">
        <v>1467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/>
      <c r="S1278" s="140"/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ht="22.5" outlineLevel="1">
      <c r="A1279" s="141">
        <v>415</v>
      </c>
      <c r="B1279" s="143" t="s">
        <v>1346</v>
      </c>
      <c r="C1279" s="203" t="s">
        <v>1506</v>
      </c>
      <c r="D1279" s="204" t="s">
        <v>242</v>
      </c>
      <c r="E1279" s="205">
        <v>1</v>
      </c>
      <c r="F1279" s="205"/>
      <c r="G1279" s="205">
        <f t="shared" si="4"/>
        <v>0</v>
      </c>
      <c r="H1279" s="169" t="s">
        <v>1467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/>
      <c r="S1279" s="140"/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ht="33.75" outlineLevel="1">
      <c r="A1280" s="141">
        <v>416</v>
      </c>
      <c r="B1280" s="143" t="s">
        <v>1347</v>
      </c>
      <c r="C1280" s="203" t="s">
        <v>1361</v>
      </c>
      <c r="D1280" s="204" t="s">
        <v>242</v>
      </c>
      <c r="E1280" s="205">
        <v>1</v>
      </c>
      <c r="F1280" s="205"/>
      <c r="G1280" s="205">
        <f t="shared" si="4"/>
        <v>0</v>
      </c>
      <c r="H1280" s="169" t="s">
        <v>1467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/>
      <c r="S1280" s="140"/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ht="33.75" outlineLevel="1">
      <c r="A1281" s="141">
        <v>417</v>
      </c>
      <c r="B1281" s="143" t="s">
        <v>1348</v>
      </c>
      <c r="C1281" s="203" t="s">
        <v>1507</v>
      </c>
      <c r="D1281" s="204" t="s">
        <v>242</v>
      </c>
      <c r="E1281" s="205">
        <v>1</v>
      </c>
      <c r="F1281" s="205"/>
      <c r="G1281" s="205">
        <f t="shared" si="4"/>
        <v>0</v>
      </c>
      <c r="H1281" s="169" t="s">
        <v>1467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/>
      <c r="S1281" s="140"/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ht="22.5" outlineLevel="1">
      <c r="A1282" s="141">
        <v>418</v>
      </c>
      <c r="B1282" s="143" t="s">
        <v>1349</v>
      </c>
      <c r="C1282" s="203" t="s">
        <v>1508</v>
      </c>
      <c r="D1282" s="204" t="s">
        <v>242</v>
      </c>
      <c r="E1282" s="205">
        <v>2</v>
      </c>
      <c r="F1282" s="205"/>
      <c r="G1282" s="205">
        <f t="shared" si="4"/>
        <v>0</v>
      </c>
      <c r="H1282" s="169" t="s">
        <v>1467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/>
      <c r="S1282" s="140"/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ht="22.5" outlineLevel="1">
      <c r="A1283" s="141">
        <v>419</v>
      </c>
      <c r="B1283" s="143" t="s">
        <v>1350</v>
      </c>
      <c r="C1283" s="203" t="s">
        <v>1509</v>
      </c>
      <c r="D1283" s="204" t="s">
        <v>242</v>
      </c>
      <c r="E1283" s="205">
        <v>1</v>
      </c>
      <c r="F1283" s="205"/>
      <c r="G1283" s="205">
        <f t="shared" si="4"/>
        <v>0</v>
      </c>
      <c r="H1283" s="169" t="s">
        <v>1467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/>
      <c r="S1283" s="140"/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ht="33.75" outlineLevel="1">
      <c r="A1284" s="141">
        <v>420</v>
      </c>
      <c r="B1284" s="143" t="s">
        <v>1351</v>
      </c>
      <c r="C1284" s="203" t="s">
        <v>1362</v>
      </c>
      <c r="D1284" s="204" t="s">
        <v>242</v>
      </c>
      <c r="E1284" s="205">
        <v>2</v>
      </c>
      <c r="F1284" s="205"/>
      <c r="G1284" s="205">
        <f t="shared" si="4"/>
        <v>0</v>
      </c>
      <c r="H1284" s="169" t="s">
        <v>1467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/>
      <c r="S1284" s="140"/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ht="33.75" outlineLevel="1">
      <c r="A1285" s="141">
        <v>421</v>
      </c>
      <c r="B1285" s="143" t="s">
        <v>1352</v>
      </c>
      <c r="C1285" s="203" t="s">
        <v>1363</v>
      </c>
      <c r="D1285" s="204" t="s">
        <v>242</v>
      </c>
      <c r="E1285" s="205">
        <v>2</v>
      </c>
      <c r="F1285" s="205"/>
      <c r="G1285" s="205">
        <f t="shared" si="4"/>
        <v>0</v>
      </c>
      <c r="H1285" s="169" t="s">
        <v>1467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/>
      <c r="S1285" s="140"/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ht="33.75" outlineLevel="1">
      <c r="A1286" s="141">
        <v>422</v>
      </c>
      <c r="B1286" s="143" t="s">
        <v>1353</v>
      </c>
      <c r="C1286" s="203" t="s">
        <v>1514</v>
      </c>
      <c r="D1286" s="204" t="s">
        <v>242</v>
      </c>
      <c r="E1286" s="205">
        <v>2</v>
      </c>
      <c r="F1286" s="205"/>
      <c r="G1286" s="205">
        <f t="shared" si="4"/>
        <v>0</v>
      </c>
      <c r="H1286" s="169" t="s">
        <v>1467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/>
      <c r="S1286" s="140"/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ht="33.75" outlineLevel="1">
      <c r="A1287" s="141">
        <v>423</v>
      </c>
      <c r="B1287" s="202" t="s">
        <v>1488</v>
      </c>
      <c r="C1287" s="203" t="s">
        <v>1510</v>
      </c>
      <c r="D1287" s="204" t="s">
        <v>242</v>
      </c>
      <c r="E1287" s="205">
        <v>4</v>
      </c>
      <c r="F1287" s="205"/>
      <c r="G1287" s="205">
        <f t="shared" si="4"/>
        <v>0</v>
      </c>
      <c r="H1287" s="206" t="s">
        <v>1467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/>
      <c r="S1287" s="140"/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>
        <v>424</v>
      </c>
      <c r="B1288" s="202" t="s">
        <v>1014</v>
      </c>
      <c r="C1288" s="203" t="s">
        <v>1015</v>
      </c>
      <c r="D1288" s="204" t="s">
        <v>0</v>
      </c>
      <c r="E1288" s="205">
        <v>1.45</v>
      </c>
      <c r="F1288" s="205"/>
      <c r="G1288" s="205">
        <f t="shared" ref="G1288" si="5">ROUND(E1288*F1288,2)</f>
        <v>0</v>
      </c>
      <c r="H1288" s="206" t="s">
        <v>1466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125</v>
      </c>
      <c r="S1288" s="140"/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>
      <c r="A1289" s="142" t="s">
        <v>122</v>
      </c>
      <c r="B1289" s="144" t="s">
        <v>90</v>
      </c>
      <c r="C1289" s="160" t="s">
        <v>91</v>
      </c>
      <c r="D1289" s="184"/>
      <c r="E1289" s="146"/>
      <c r="F1289" s="197"/>
      <c r="G1289" s="146">
        <f>SUMIF(R1290:R1367,"&lt;&gt;NOR",G1290:G1367)</f>
        <v>0</v>
      </c>
      <c r="H1289" s="170"/>
      <c r="I1289" s="140"/>
      <c r="R1289" t="s">
        <v>123</v>
      </c>
    </row>
    <row r="1290" spans="1:47" outlineLevel="1">
      <c r="A1290" s="201">
        <v>425</v>
      </c>
      <c r="B1290" s="202" t="s">
        <v>1016</v>
      </c>
      <c r="C1290" s="203" t="s">
        <v>1017</v>
      </c>
      <c r="D1290" s="204" t="s">
        <v>1018</v>
      </c>
      <c r="E1290" s="205">
        <v>120</v>
      </c>
      <c r="F1290" s="205"/>
      <c r="G1290" s="205">
        <f>ROUND(E1290*F1290,2)</f>
        <v>0</v>
      </c>
      <c r="H1290" s="206" t="s">
        <v>1466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125</v>
      </c>
      <c r="S1290" s="140"/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201"/>
      <c r="B1291" s="202"/>
      <c r="C1291" s="207" t="s">
        <v>1573</v>
      </c>
      <c r="D1291" s="208"/>
      <c r="E1291" s="209">
        <v>120</v>
      </c>
      <c r="F1291" s="205"/>
      <c r="G1291" s="205"/>
      <c r="H1291" s="206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127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201">
        <v>426</v>
      </c>
      <c r="B1292" s="202" t="s">
        <v>1019</v>
      </c>
      <c r="C1292" s="203" t="s">
        <v>1020</v>
      </c>
      <c r="D1292" s="204" t="s">
        <v>1018</v>
      </c>
      <c r="E1292" s="205">
        <v>220</v>
      </c>
      <c r="F1292" s="205"/>
      <c r="G1292" s="205">
        <f>ROUND(E1292*F1292,2)</f>
        <v>0</v>
      </c>
      <c r="H1292" s="206" t="s">
        <v>1466</v>
      </c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 t="s">
        <v>125</v>
      </c>
      <c r="S1292" s="140"/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201"/>
      <c r="B1293" s="202"/>
      <c r="C1293" s="207" t="s">
        <v>1574</v>
      </c>
      <c r="D1293" s="208"/>
      <c r="E1293" s="209">
        <v>220</v>
      </c>
      <c r="F1293" s="205"/>
      <c r="G1293" s="205"/>
      <c r="H1293" s="206">
        <v>0</v>
      </c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 t="s">
        <v>127</v>
      </c>
      <c r="S1293" s="140">
        <v>0</v>
      </c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201">
        <v>427</v>
      </c>
      <c r="B1294" s="202" t="s">
        <v>1021</v>
      </c>
      <c r="C1294" s="203" t="s">
        <v>1022</v>
      </c>
      <c r="D1294" s="204" t="s">
        <v>1018</v>
      </c>
      <c r="E1294" s="205">
        <v>290</v>
      </c>
      <c r="F1294" s="205"/>
      <c r="G1294" s="205">
        <f>ROUND(E1294*F1294,2)</f>
        <v>0</v>
      </c>
      <c r="H1294" s="206" t="s">
        <v>1466</v>
      </c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 t="s">
        <v>125</v>
      </c>
      <c r="S1294" s="140"/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201"/>
      <c r="B1295" s="202"/>
      <c r="C1295" s="207" t="s">
        <v>1575</v>
      </c>
      <c r="D1295" s="208"/>
      <c r="E1295" s="209">
        <v>290</v>
      </c>
      <c r="F1295" s="205"/>
      <c r="G1295" s="205"/>
      <c r="H1295" s="206">
        <v>0</v>
      </c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 t="s">
        <v>127</v>
      </c>
      <c r="S1295" s="140">
        <v>0</v>
      </c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201">
        <v>428</v>
      </c>
      <c r="B1296" s="202" t="s">
        <v>1023</v>
      </c>
      <c r="C1296" s="203" t="s">
        <v>1024</v>
      </c>
      <c r="D1296" s="204" t="s">
        <v>242</v>
      </c>
      <c r="E1296" s="205">
        <v>23</v>
      </c>
      <c r="F1296" s="205"/>
      <c r="G1296" s="205">
        <f>ROUND(E1296*F1296,2)</f>
        <v>0</v>
      </c>
      <c r="H1296" s="206" t="s">
        <v>1467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125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201"/>
      <c r="B1297" s="202"/>
      <c r="C1297" s="207" t="s">
        <v>1025</v>
      </c>
      <c r="D1297" s="208"/>
      <c r="E1297" s="209">
        <v>23</v>
      </c>
      <c r="F1297" s="205"/>
      <c r="G1297" s="205"/>
      <c r="H1297" s="206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127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ht="22.5" outlineLevel="1">
      <c r="A1298" s="201">
        <v>429</v>
      </c>
      <c r="B1298" s="202" t="s">
        <v>1463</v>
      </c>
      <c r="C1298" s="203" t="s">
        <v>1532</v>
      </c>
      <c r="D1298" s="204" t="s">
        <v>242</v>
      </c>
      <c r="E1298" s="205">
        <v>2</v>
      </c>
      <c r="F1298" s="205"/>
      <c r="G1298" s="205">
        <f>ROUND(E1298*F1298,2)</f>
        <v>0</v>
      </c>
      <c r="H1298" s="206" t="s">
        <v>1467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/>
      <c r="S1298" s="140"/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201"/>
      <c r="B1299" s="202"/>
      <c r="C1299" s="207" t="s">
        <v>496</v>
      </c>
      <c r="D1299" s="208"/>
      <c r="E1299" s="209">
        <v>2</v>
      </c>
      <c r="F1299" s="205"/>
      <c r="G1299" s="205"/>
      <c r="H1299" s="206">
        <v>0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/>
      <c r="S1299" s="140"/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ht="135" outlineLevel="1">
      <c r="A1300" s="201">
        <v>430</v>
      </c>
      <c r="B1300" s="202" t="s">
        <v>1534</v>
      </c>
      <c r="C1300" s="203" t="s">
        <v>1535</v>
      </c>
      <c r="D1300" s="204" t="s">
        <v>242</v>
      </c>
      <c r="E1300" s="205">
        <v>1</v>
      </c>
      <c r="F1300" s="205"/>
      <c r="G1300" s="205">
        <f>ROUND(E1300*F1300,2)</f>
        <v>0</v>
      </c>
      <c r="H1300" s="206" t="s">
        <v>1467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/>
      <c r="S1300" s="140"/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ht="22.5" outlineLevel="1">
      <c r="A1301" s="201">
        <v>431</v>
      </c>
      <c r="B1301" s="202" t="s">
        <v>1026</v>
      </c>
      <c r="C1301" s="203" t="s">
        <v>1365</v>
      </c>
      <c r="D1301" s="204" t="s">
        <v>1018</v>
      </c>
      <c r="E1301" s="205">
        <v>411.01048800000001</v>
      </c>
      <c r="F1301" s="205"/>
      <c r="G1301" s="205">
        <f t="shared" ref="G1301:G1362" si="6">ROUND(E1301*F1301,2)</f>
        <v>0</v>
      </c>
      <c r="H1301" s="206" t="s">
        <v>1467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/>
      <c r="S1301" s="140"/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ht="22.5" outlineLevel="1">
      <c r="A1302" s="201">
        <v>432</v>
      </c>
      <c r="B1302" s="202" t="s">
        <v>1027</v>
      </c>
      <c r="C1302" s="203" t="s">
        <v>1365</v>
      </c>
      <c r="D1302" s="204" t="s">
        <v>1018</v>
      </c>
      <c r="E1302" s="205">
        <v>351.13511999999992</v>
      </c>
      <c r="F1302" s="205"/>
      <c r="G1302" s="205">
        <f t="shared" si="6"/>
        <v>0</v>
      </c>
      <c r="H1302" s="206" t="s">
        <v>1467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/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201">
        <v>433</v>
      </c>
      <c r="B1303" s="202" t="s">
        <v>1028</v>
      </c>
      <c r="C1303" s="203" t="s">
        <v>1366</v>
      </c>
      <c r="D1303" s="204" t="s">
        <v>1018</v>
      </c>
      <c r="E1303" s="205">
        <v>503.22741000000008</v>
      </c>
      <c r="F1303" s="205"/>
      <c r="G1303" s="205">
        <f t="shared" si="6"/>
        <v>0</v>
      </c>
      <c r="H1303" s="206" t="s">
        <v>1467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/>
      <c r="S1303" s="140"/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outlineLevel="1">
      <c r="A1304" s="201">
        <v>434</v>
      </c>
      <c r="B1304" s="202" t="s">
        <v>1029</v>
      </c>
      <c r="C1304" s="203" t="s">
        <v>1366</v>
      </c>
      <c r="D1304" s="204" t="s">
        <v>1018</v>
      </c>
      <c r="E1304" s="205">
        <v>424.68035399999991</v>
      </c>
      <c r="F1304" s="205"/>
      <c r="G1304" s="205">
        <f t="shared" si="6"/>
        <v>0</v>
      </c>
      <c r="H1304" s="206" t="s">
        <v>1467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/>
      <c r="S1304" s="140"/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ht="22.5" outlineLevel="1">
      <c r="A1305" s="201">
        <v>435</v>
      </c>
      <c r="B1305" s="202" t="s">
        <v>1030</v>
      </c>
      <c r="C1305" s="203" t="s">
        <v>1367</v>
      </c>
      <c r="D1305" s="204" t="s">
        <v>1018</v>
      </c>
      <c r="E1305" s="205">
        <v>471.23307</v>
      </c>
      <c r="F1305" s="205"/>
      <c r="G1305" s="205">
        <f t="shared" si="6"/>
        <v>0</v>
      </c>
      <c r="H1305" s="206" t="s">
        <v>1467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/>
      <c r="S1305" s="140"/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outlineLevel="1">
      <c r="A1306" s="201">
        <v>436</v>
      </c>
      <c r="B1306" s="202" t="s">
        <v>1031</v>
      </c>
      <c r="C1306" s="203" t="s">
        <v>1368</v>
      </c>
      <c r="D1306" s="204" t="s">
        <v>1018</v>
      </c>
      <c r="E1306" s="205">
        <v>88.830546000000012</v>
      </c>
      <c r="F1306" s="205"/>
      <c r="G1306" s="205">
        <f t="shared" si="6"/>
        <v>0</v>
      </c>
      <c r="H1306" s="206" t="s">
        <v>1467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/>
      <c r="S1306" s="140"/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201">
        <v>437</v>
      </c>
      <c r="B1307" s="202" t="s">
        <v>1032</v>
      </c>
      <c r="C1307" s="203" t="s">
        <v>1369</v>
      </c>
      <c r="D1307" s="204" t="s">
        <v>1018</v>
      </c>
      <c r="E1307" s="205">
        <v>82.480649999999997</v>
      </c>
      <c r="F1307" s="205"/>
      <c r="G1307" s="205">
        <f t="shared" si="6"/>
        <v>0</v>
      </c>
      <c r="H1307" s="206" t="s">
        <v>1467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/>
      <c r="S1307" s="140"/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ht="22.5" outlineLevel="1">
      <c r="A1308" s="201">
        <v>438</v>
      </c>
      <c r="B1308" s="202" t="s">
        <v>1364</v>
      </c>
      <c r="C1308" s="203" t="s">
        <v>1370</v>
      </c>
      <c r="D1308" s="204" t="s">
        <v>1018</v>
      </c>
      <c r="E1308" s="205">
        <v>887.22719819999986</v>
      </c>
      <c r="F1308" s="205"/>
      <c r="G1308" s="205">
        <f t="shared" si="6"/>
        <v>0</v>
      </c>
      <c r="H1308" s="206" t="s">
        <v>1467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/>
      <c r="S1308" s="140"/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201">
        <v>439</v>
      </c>
      <c r="B1309" s="202" t="s">
        <v>1033</v>
      </c>
      <c r="C1309" s="203" t="s">
        <v>1371</v>
      </c>
      <c r="D1309" s="204" t="s">
        <v>1018</v>
      </c>
      <c r="E1309" s="205">
        <v>108.06411</v>
      </c>
      <c r="F1309" s="205"/>
      <c r="G1309" s="205">
        <f t="shared" si="6"/>
        <v>0</v>
      </c>
      <c r="H1309" s="206" t="s">
        <v>1467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/>
      <c r="S1309" s="140"/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 outlineLevel="1">
      <c r="A1310" s="201">
        <v>440</v>
      </c>
      <c r="B1310" s="202" t="s">
        <v>1034</v>
      </c>
      <c r="C1310" s="203" t="s">
        <v>1372</v>
      </c>
      <c r="D1310" s="204" t="s">
        <v>1018</v>
      </c>
      <c r="E1310" s="205">
        <v>255.67693199999999</v>
      </c>
      <c r="F1310" s="205"/>
      <c r="G1310" s="205">
        <f t="shared" si="6"/>
        <v>0</v>
      </c>
      <c r="H1310" s="206" t="s">
        <v>1467</v>
      </c>
      <c r="I1310" s="140"/>
      <c r="J1310" s="140"/>
      <c r="K1310" s="140"/>
      <c r="L1310" s="140"/>
      <c r="M1310" s="140"/>
      <c r="N1310" s="140"/>
      <c r="O1310" s="140"/>
      <c r="P1310" s="140"/>
      <c r="Q1310" s="140"/>
      <c r="R1310" s="140"/>
      <c r="S1310" s="140"/>
      <c r="T1310" s="140"/>
      <c r="U1310" s="140"/>
      <c r="V1310" s="140"/>
      <c r="W1310" s="140"/>
      <c r="X1310" s="140"/>
      <c r="Y1310" s="140"/>
      <c r="Z1310" s="140"/>
      <c r="AA1310" s="140"/>
      <c r="AB1310" s="140"/>
      <c r="AC1310" s="140"/>
      <c r="AD1310" s="140"/>
      <c r="AE1310" s="140"/>
      <c r="AF1310" s="140"/>
      <c r="AG1310" s="140"/>
      <c r="AH1310" s="140"/>
      <c r="AI1310" s="140"/>
      <c r="AJ1310" s="140"/>
      <c r="AK1310" s="140"/>
      <c r="AL1310" s="140"/>
      <c r="AM1310" s="140"/>
      <c r="AN1310" s="140"/>
      <c r="AO1310" s="140"/>
      <c r="AP1310" s="140"/>
      <c r="AQ1310" s="140"/>
      <c r="AR1310" s="140"/>
      <c r="AS1310" s="140"/>
      <c r="AT1310" s="140"/>
      <c r="AU1310" s="140"/>
    </row>
    <row r="1311" spans="1:47" outlineLevel="1">
      <c r="A1311" s="201">
        <v>441</v>
      </c>
      <c r="B1311" s="202" t="s">
        <v>1035</v>
      </c>
      <c r="C1311" s="203" t="s">
        <v>1373</v>
      </c>
      <c r="D1311" s="204" t="s">
        <v>1018</v>
      </c>
      <c r="E1311" s="205">
        <v>111.92580000000001</v>
      </c>
      <c r="F1311" s="205"/>
      <c r="G1311" s="205">
        <f t="shared" si="6"/>
        <v>0</v>
      </c>
      <c r="H1311" s="206" t="s">
        <v>1467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/>
      <c r="S1311" s="140"/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ht="22.5" outlineLevel="1">
      <c r="A1312" s="201">
        <v>442</v>
      </c>
      <c r="B1312" s="202" t="s">
        <v>1036</v>
      </c>
      <c r="C1312" s="203" t="s">
        <v>1374</v>
      </c>
      <c r="D1312" s="204" t="s">
        <v>1018</v>
      </c>
      <c r="E1312" s="205">
        <v>502.44407640000003</v>
      </c>
      <c r="F1312" s="205"/>
      <c r="G1312" s="205">
        <f t="shared" si="6"/>
        <v>0</v>
      </c>
      <c r="H1312" s="206" t="s">
        <v>1467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/>
      <c r="S1312" s="140"/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ht="22.5" outlineLevel="1">
      <c r="A1313" s="201">
        <v>443</v>
      </c>
      <c r="B1313" s="202" t="s">
        <v>1037</v>
      </c>
      <c r="C1313" s="203" t="s">
        <v>1375</v>
      </c>
      <c r="D1313" s="204" t="s">
        <v>242</v>
      </c>
      <c r="E1313" s="205">
        <v>1</v>
      </c>
      <c r="F1313" s="205"/>
      <c r="G1313" s="205">
        <f t="shared" si="6"/>
        <v>0</v>
      </c>
      <c r="H1313" s="206" t="s">
        <v>1467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/>
      <c r="S1313" s="140"/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ht="22.5" outlineLevel="1">
      <c r="A1314" s="201">
        <v>444</v>
      </c>
      <c r="B1314" s="202" t="s">
        <v>1038</v>
      </c>
      <c r="C1314" s="203" t="s">
        <v>1376</v>
      </c>
      <c r="D1314" s="204" t="s">
        <v>242</v>
      </c>
      <c r="E1314" s="205">
        <v>1</v>
      </c>
      <c r="F1314" s="205"/>
      <c r="G1314" s="205">
        <f t="shared" si="6"/>
        <v>0</v>
      </c>
      <c r="H1314" s="206" t="s">
        <v>1467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/>
      <c r="S1314" s="140"/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ht="22.5" outlineLevel="1">
      <c r="A1315" s="201">
        <v>445</v>
      </c>
      <c r="B1315" s="202" t="s">
        <v>1039</v>
      </c>
      <c r="C1315" s="203" t="s">
        <v>1377</v>
      </c>
      <c r="D1315" s="204" t="s">
        <v>242</v>
      </c>
      <c r="E1315" s="205">
        <v>1</v>
      </c>
      <c r="F1315" s="205"/>
      <c r="G1315" s="205">
        <f t="shared" si="6"/>
        <v>0</v>
      </c>
      <c r="H1315" s="206" t="s">
        <v>1467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/>
      <c r="S1315" s="140"/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ht="22.5" outlineLevel="1">
      <c r="A1316" s="201">
        <v>446</v>
      </c>
      <c r="B1316" s="202" t="s">
        <v>1040</v>
      </c>
      <c r="C1316" s="203" t="s">
        <v>1378</v>
      </c>
      <c r="D1316" s="204" t="s">
        <v>1018</v>
      </c>
      <c r="E1316" s="205">
        <v>281.90664809999998</v>
      </c>
      <c r="F1316" s="205"/>
      <c r="G1316" s="205">
        <f t="shared" si="6"/>
        <v>0</v>
      </c>
      <c r="H1316" s="206" t="s">
        <v>1467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/>
      <c r="S1316" s="140"/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201">
        <v>447</v>
      </c>
      <c r="B1317" s="202" t="s">
        <v>1041</v>
      </c>
      <c r="C1317" s="203" t="s">
        <v>1379</v>
      </c>
      <c r="D1317" s="204" t="s">
        <v>1018</v>
      </c>
      <c r="E1317" s="205">
        <v>15.4965888</v>
      </c>
      <c r="F1317" s="205"/>
      <c r="G1317" s="205">
        <f t="shared" si="6"/>
        <v>0</v>
      </c>
      <c r="H1317" s="206" t="s">
        <v>1467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/>
      <c r="S1317" s="140"/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ht="22.5" outlineLevel="1">
      <c r="A1318" s="201">
        <v>448</v>
      </c>
      <c r="B1318" s="202" t="s">
        <v>1042</v>
      </c>
      <c r="C1318" s="203" t="s">
        <v>1378</v>
      </c>
      <c r="D1318" s="204" t="s">
        <v>1018</v>
      </c>
      <c r="E1318" s="205">
        <v>505.32277108949989</v>
      </c>
      <c r="F1318" s="205"/>
      <c r="G1318" s="205">
        <f t="shared" si="6"/>
        <v>0</v>
      </c>
      <c r="H1318" s="206" t="s">
        <v>1467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/>
      <c r="S1318" s="140"/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201">
        <v>449</v>
      </c>
      <c r="B1319" s="202" t="s">
        <v>1043</v>
      </c>
      <c r="C1319" s="203" t="s">
        <v>1379</v>
      </c>
      <c r="D1319" s="204" t="s">
        <v>1018</v>
      </c>
      <c r="E1319" s="205">
        <v>4.0496944949999998</v>
      </c>
      <c r="F1319" s="205"/>
      <c r="G1319" s="205">
        <f t="shared" si="6"/>
        <v>0</v>
      </c>
      <c r="H1319" s="206" t="s">
        <v>1467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/>
      <c r="S1319" s="140"/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ht="22.5" outlineLevel="1">
      <c r="A1320" s="201">
        <v>450</v>
      </c>
      <c r="B1320" s="202" t="s">
        <v>1044</v>
      </c>
      <c r="C1320" s="203" t="s">
        <v>1380</v>
      </c>
      <c r="D1320" s="204" t="s">
        <v>1018</v>
      </c>
      <c r="E1320" s="205">
        <v>302.92642799999999</v>
      </c>
      <c r="F1320" s="205"/>
      <c r="G1320" s="205">
        <f t="shared" si="6"/>
        <v>0</v>
      </c>
      <c r="H1320" s="206" t="s">
        <v>1467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/>
      <c r="S1320" s="140"/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ht="22.5" outlineLevel="1">
      <c r="A1321" s="201">
        <v>451</v>
      </c>
      <c r="B1321" s="202" t="s">
        <v>1045</v>
      </c>
      <c r="C1321" s="203" t="s">
        <v>1381</v>
      </c>
      <c r="D1321" s="204" t="s">
        <v>1018</v>
      </c>
      <c r="E1321" s="205">
        <v>467.07773679000002</v>
      </c>
      <c r="F1321" s="205"/>
      <c r="G1321" s="205">
        <f t="shared" si="6"/>
        <v>0</v>
      </c>
      <c r="H1321" s="206" t="s">
        <v>1467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/>
      <c r="S1321" s="140"/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ht="22.5" outlineLevel="1">
      <c r="A1322" s="201">
        <v>452</v>
      </c>
      <c r="B1322" s="202" t="s">
        <v>1046</v>
      </c>
      <c r="C1322" s="203" t="s">
        <v>1382</v>
      </c>
      <c r="D1322" s="204" t="s">
        <v>1018</v>
      </c>
      <c r="E1322" s="205">
        <v>195.42012000000003</v>
      </c>
      <c r="F1322" s="205"/>
      <c r="G1322" s="205">
        <f t="shared" si="6"/>
        <v>0</v>
      </c>
      <c r="H1322" s="206" t="s">
        <v>1467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/>
      <c r="S1322" s="140"/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ht="22.5" outlineLevel="1">
      <c r="A1323" s="201">
        <v>453</v>
      </c>
      <c r="B1323" s="202" t="s">
        <v>1047</v>
      </c>
      <c r="C1323" s="203" t="s">
        <v>1383</v>
      </c>
      <c r="D1323" s="204" t="s">
        <v>1018</v>
      </c>
      <c r="E1323" s="205">
        <v>1989.7919999999999</v>
      </c>
      <c r="F1323" s="205"/>
      <c r="G1323" s="205">
        <f t="shared" si="6"/>
        <v>0</v>
      </c>
      <c r="H1323" s="206" t="s">
        <v>1467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/>
      <c r="S1323" s="140"/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201">
        <v>454</v>
      </c>
      <c r="B1324" s="202" t="s">
        <v>1048</v>
      </c>
      <c r="C1324" s="203" t="s">
        <v>1384</v>
      </c>
      <c r="D1324" s="204" t="s">
        <v>1018</v>
      </c>
      <c r="E1324" s="205">
        <v>354.22967999999997</v>
      </c>
      <c r="F1324" s="205"/>
      <c r="G1324" s="205">
        <f t="shared" si="6"/>
        <v>0</v>
      </c>
      <c r="H1324" s="206" t="s">
        <v>1467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/>
      <c r="S1324" s="140"/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ht="67.5" outlineLevel="1">
      <c r="A1325" s="201">
        <v>455</v>
      </c>
      <c r="B1325" s="202" t="s">
        <v>1387</v>
      </c>
      <c r="C1325" s="203" t="s">
        <v>1525</v>
      </c>
      <c r="D1325" s="204" t="s">
        <v>242</v>
      </c>
      <c r="E1325" s="205">
        <v>3</v>
      </c>
      <c r="F1325" s="205"/>
      <c r="G1325" s="205">
        <f t="shared" si="6"/>
        <v>0</v>
      </c>
      <c r="H1325" s="206" t="s">
        <v>1467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/>
      <c r="S1325" s="140"/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ht="56.25" outlineLevel="1">
      <c r="A1326" s="201">
        <v>456</v>
      </c>
      <c r="B1326" s="202" t="s">
        <v>1388</v>
      </c>
      <c r="C1326" s="203" t="s">
        <v>1389</v>
      </c>
      <c r="D1326" s="204" t="s">
        <v>242</v>
      </c>
      <c r="E1326" s="205">
        <v>20</v>
      </c>
      <c r="F1326" s="205"/>
      <c r="G1326" s="205">
        <f t="shared" si="6"/>
        <v>0</v>
      </c>
      <c r="H1326" s="206" t="s">
        <v>1467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/>
      <c r="S1326" s="140"/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ht="22.5" outlineLevel="1">
      <c r="A1327" s="201">
        <v>457</v>
      </c>
      <c r="B1327" s="202" t="s">
        <v>1390</v>
      </c>
      <c r="C1327" s="203" t="s">
        <v>1391</v>
      </c>
      <c r="D1327" s="204" t="s">
        <v>228</v>
      </c>
      <c r="E1327" s="205">
        <v>3</v>
      </c>
      <c r="F1327" s="205"/>
      <c r="G1327" s="205">
        <f t="shared" si="6"/>
        <v>0</v>
      </c>
      <c r="H1327" s="206" t="s">
        <v>1467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/>
      <c r="S1327" s="140"/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ht="45" outlineLevel="1">
      <c r="A1328" s="201">
        <v>458</v>
      </c>
      <c r="B1328" s="202" t="s">
        <v>1392</v>
      </c>
      <c r="C1328" s="203" t="s">
        <v>1393</v>
      </c>
      <c r="D1328" s="204" t="s">
        <v>242</v>
      </c>
      <c r="E1328" s="205">
        <v>2</v>
      </c>
      <c r="F1328" s="205"/>
      <c r="G1328" s="205">
        <f t="shared" si="6"/>
        <v>0</v>
      </c>
      <c r="H1328" s="206" t="s">
        <v>1467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/>
      <c r="S1328" s="140"/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ht="33.75" outlineLevel="1">
      <c r="A1329" s="201">
        <v>459</v>
      </c>
      <c r="B1329" s="202" t="s">
        <v>1394</v>
      </c>
      <c r="C1329" s="203" t="s">
        <v>1395</v>
      </c>
      <c r="D1329" s="204" t="s">
        <v>242</v>
      </c>
      <c r="E1329" s="205">
        <v>2</v>
      </c>
      <c r="F1329" s="205"/>
      <c r="G1329" s="205">
        <f t="shared" si="6"/>
        <v>0</v>
      </c>
      <c r="H1329" s="206" t="s">
        <v>1467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/>
      <c r="S1329" s="140"/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ht="45" outlineLevel="1">
      <c r="A1330" s="201">
        <v>460</v>
      </c>
      <c r="B1330" s="202" t="s">
        <v>1396</v>
      </c>
      <c r="C1330" s="203" t="s">
        <v>1397</v>
      </c>
      <c r="D1330" s="204" t="s">
        <v>242</v>
      </c>
      <c r="E1330" s="205">
        <v>2</v>
      </c>
      <c r="F1330" s="205"/>
      <c r="G1330" s="205">
        <f t="shared" si="6"/>
        <v>0</v>
      </c>
      <c r="H1330" s="206" t="s">
        <v>1467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/>
      <c r="S1330" s="140"/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ht="33.75" outlineLevel="1">
      <c r="A1331" s="201">
        <v>461</v>
      </c>
      <c r="B1331" s="202" t="s">
        <v>1398</v>
      </c>
      <c r="C1331" s="203" t="s">
        <v>1399</v>
      </c>
      <c r="D1331" s="204" t="s">
        <v>242</v>
      </c>
      <c r="E1331" s="205">
        <v>11</v>
      </c>
      <c r="F1331" s="205"/>
      <c r="G1331" s="205">
        <f t="shared" si="6"/>
        <v>0</v>
      </c>
      <c r="H1331" s="206" t="s">
        <v>1467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/>
      <c r="S1331" s="140"/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ht="22.5" outlineLevel="1">
      <c r="A1332" s="201">
        <v>462</v>
      </c>
      <c r="B1332" s="202" t="s">
        <v>1400</v>
      </c>
      <c r="C1332" s="203" t="s">
        <v>1401</v>
      </c>
      <c r="D1332" s="204" t="s">
        <v>242</v>
      </c>
      <c r="E1332" s="205">
        <v>9</v>
      </c>
      <c r="F1332" s="205"/>
      <c r="G1332" s="205">
        <f t="shared" si="6"/>
        <v>0</v>
      </c>
      <c r="H1332" s="206" t="s">
        <v>1467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/>
      <c r="S1332" s="140"/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ht="33.75" outlineLevel="1">
      <c r="A1333" s="201">
        <v>463</v>
      </c>
      <c r="B1333" s="202" t="s">
        <v>1402</v>
      </c>
      <c r="C1333" s="203" t="s">
        <v>1403</v>
      </c>
      <c r="D1333" s="204" t="s">
        <v>242</v>
      </c>
      <c r="E1333" s="205">
        <v>9</v>
      </c>
      <c r="F1333" s="205"/>
      <c r="G1333" s="205">
        <f t="shared" si="6"/>
        <v>0</v>
      </c>
      <c r="H1333" s="206" t="s">
        <v>1467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/>
      <c r="S1333" s="140"/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201">
        <v>464</v>
      </c>
      <c r="B1334" s="202" t="s">
        <v>1404</v>
      </c>
      <c r="C1334" s="203" t="s">
        <v>1433</v>
      </c>
      <c r="D1334" s="204"/>
      <c r="E1334" s="205"/>
      <c r="F1334" s="205"/>
      <c r="G1334" s="205"/>
      <c r="H1334" s="206"/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/>
      <c r="S1334" s="140"/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ht="67.5" outlineLevel="1">
      <c r="A1335" s="201">
        <v>465</v>
      </c>
      <c r="B1335" s="202" t="s">
        <v>1405</v>
      </c>
      <c r="C1335" s="203" t="s">
        <v>1406</v>
      </c>
      <c r="D1335" s="204" t="s">
        <v>242</v>
      </c>
      <c r="E1335" s="205">
        <v>2</v>
      </c>
      <c r="F1335" s="205"/>
      <c r="G1335" s="205">
        <f t="shared" si="6"/>
        <v>0</v>
      </c>
      <c r="H1335" s="206" t="s">
        <v>1467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/>
      <c r="S1335" s="140"/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ht="67.5" outlineLevel="1">
      <c r="A1336" s="201">
        <v>466</v>
      </c>
      <c r="B1336" s="202" t="s">
        <v>1407</v>
      </c>
      <c r="C1336" s="203" t="s">
        <v>1408</v>
      </c>
      <c r="D1336" s="204" t="s">
        <v>242</v>
      </c>
      <c r="E1336" s="205">
        <v>1</v>
      </c>
      <c r="F1336" s="205"/>
      <c r="G1336" s="205">
        <f t="shared" si="6"/>
        <v>0</v>
      </c>
      <c r="H1336" s="206" t="s">
        <v>1467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/>
      <c r="S1336" s="140"/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ht="67.5" outlineLevel="1">
      <c r="A1337" s="201">
        <v>467</v>
      </c>
      <c r="B1337" s="202" t="s">
        <v>1409</v>
      </c>
      <c r="C1337" s="203" t="s">
        <v>1410</v>
      </c>
      <c r="D1337" s="204" t="s">
        <v>242</v>
      </c>
      <c r="E1337" s="205">
        <v>1</v>
      </c>
      <c r="F1337" s="205"/>
      <c r="G1337" s="205">
        <f t="shared" si="6"/>
        <v>0</v>
      </c>
      <c r="H1337" s="206" t="s">
        <v>1467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/>
      <c r="S1337" s="140"/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ht="67.5" outlineLevel="1">
      <c r="A1338" s="201">
        <v>468</v>
      </c>
      <c r="B1338" s="202" t="s">
        <v>1411</v>
      </c>
      <c r="C1338" s="203" t="s">
        <v>1412</v>
      </c>
      <c r="D1338" s="204" t="s">
        <v>242</v>
      </c>
      <c r="E1338" s="205">
        <v>3</v>
      </c>
      <c r="F1338" s="205"/>
      <c r="G1338" s="205">
        <f t="shared" si="6"/>
        <v>0</v>
      </c>
      <c r="H1338" s="206" t="s">
        <v>1467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/>
      <c r="S1338" s="140"/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ht="67.5" outlineLevel="1">
      <c r="A1339" s="201">
        <v>469</v>
      </c>
      <c r="B1339" s="202" t="s">
        <v>1413</v>
      </c>
      <c r="C1339" s="203" t="s">
        <v>1414</v>
      </c>
      <c r="D1339" s="204" t="s">
        <v>242</v>
      </c>
      <c r="E1339" s="205">
        <v>1</v>
      </c>
      <c r="F1339" s="205"/>
      <c r="G1339" s="205">
        <f t="shared" si="6"/>
        <v>0</v>
      </c>
      <c r="H1339" s="206" t="s">
        <v>1467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/>
      <c r="S1339" s="140"/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ht="67.5" outlineLevel="1">
      <c r="A1340" s="201">
        <v>470</v>
      </c>
      <c r="B1340" s="202" t="s">
        <v>1415</v>
      </c>
      <c r="C1340" s="203" t="s">
        <v>1416</v>
      </c>
      <c r="D1340" s="204" t="s">
        <v>242</v>
      </c>
      <c r="E1340" s="205">
        <v>16</v>
      </c>
      <c r="F1340" s="205"/>
      <c r="G1340" s="205">
        <f t="shared" si="6"/>
        <v>0</v>
      </c>
      <c r="H1340" s="206" t="s">
        <v>1467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/>
      <c r="S1340" s="140"/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ht="67.5" outlineLevel="1">
      <c r="A1341" s="201">
        <v>471</v>
      </c>
      <c r="B1341" s="202" t="s">
        <v>1417</v>
      </c>
      <c r="C1341" s="203" t="s">
        <v>1418</v>
      </c>
      <c r="D1341" s="204" t="s">
        <v>242</v>
      </c>
      <c r="E1341" s="205">
        <v>1</v>
      </c>
      <c r="F1341" s="205"/>
      <c r="G1341" s="205">
        <f t="shared" si="6"/>
        <v>0</v>
      </c>
      <c r="H1341" s="206" t="s">
        <v>1467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/>
      <c r="S1341" s="140"/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201">
        <v>472</v>
      </c>
      <c r="B1342" s="202" t="s">
        <v>1419</v>
      </c>
      <c r="C1342" s="203" t="s">
        <v>1433</v>
      </c>
      <c r="D1342" s="204"/>
      <c r="E1342" s="205"/>
      <c r="F1342" s="205"/>
      <c r="G1342" s="205"/>
      <c r="H1342" s="206"/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/>
      <c r="S1342" s="140"/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201">
        <v>473</v>
      </c>
      <c r="B1343" s="202" t="s">
        <v>1420</v>
      </c>
      <c r="C1343" s="203" t="s">
        <v>1450</v>
      </c>
      <c r="D1343" s="204" t="s">
        <v>167</v>
      </c>
      <c r="E1343" s="205">
        <v>1.9</v>
      </c>
      <c r="F1343" s="205"/>
      <c r="G1343" s="205">
        <f t="shared" si="6"/>
        <v>0</v>
      </c>
      <c r="H1343" s="206" t="s">
        <v>1467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/>
      <c r="S1343" s="140"/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ht="33.75" outlineLevel="1">
      <c r="A1344" s="201">
        <v>474</v>
      </c>
      <c r="B1344" s="202" t="s">
        <v>1421</v>
      </c>
      <c r="C1344" s="203" t="s">
        <v>1526</v>
      </c>
      <c r="D1344" s="204" t="s">
        <v>228</v>
      </c>
      <c r="E1344" s="205">
        <v>150</v>
      </c>
      <c r="F1344" s="205"/>
      <c r="G1344" s="205">
        <f t="shared" si="6"/>
        <v>0</v>
      </c>
      <c r="H1344" s="206" t="s">
        <v>1467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/>
      <c r="S1344" s="140"/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201">
        <v>475</v>
      </c>
      <c r="B1345" s="202" t="s">
        <v>1422</v>
      </c>
      <c r="C1345" s="203" t="s">
        <v>1451</v>
      </c>
      <c r="D1345" s="204" t="s">
        <v>242</v>
      </c>
      <c r="E1345" s="205">
        <v>25</v>
      </c>
      <c r="F1345" s="205"/>
      <c r="G1345" s="205">
        <f t="shared" si="6"/>
        <v>0</v>
      </c>
      <c r="H1345" s="206" t="s">
        <v>1467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/>
      <c r="S1345" s="140"/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ht="22.5" outlineLevel="1">
      <c r="A1346" s="201">
        <v>476</v>
      </c>
      <c r="B1346" s="202" t="s">
        <v>1423</v>
      </c>
      <c r="C1346" s="203" t="s">
        <v>1424</v>
      </c>
      <c r="D1346" s="204" t="s">
        <v>242</v>
      </c>
      <c r="E1346" s="205">
        <v>19</v>
      </c>
      <c r="F1346" s="205"/>
      <c r="G1346" s="205">
        <f t="shared" si="6"/>
        <v>0</v>
      </c>
      <c r="H1346" s="206" t="s">
        <v>1467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/>
      <c r="S1346" s="140"/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ht="22.5" outlineLevel="1">
      <c r="A1347" s="201">
        <v>477</v>
      </c>
      <c r="B1347" s="202" t="s">
        <v>1425</v>
      </c>
      <c r="C1347" s="203" t="s">
        <v>1426</v>
      </c>
      <c r="D1347" s="204" t="s">
        <v>242</v>
      </c>
      <c r="E1347" s="205">
        <v>12</v>
      </c>
      <c r="F1347" s="205"/>
      <c r="G1347" s="205">
        <f t="shared" si="6"/>
        <v>0</v>
      </c>
      <c r="H1347" s="206" t="s">
        <v>1467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/>
      <c r="S1347" s="140"/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ht="22.5" outlineLevel="1">
      <c r="A1348" s="201">
        <v>478</v>
      </c>
      <c r="B1348" s="202" t="s">
        <v>1427</v>
      </c>
      <c r="C1348" s="203" t="s">
        <v>1428</v>
      </c>
      <c r="D1348" s="204" t="s">
        <v>242</v>
      </c>
      <c r="E1348" s="205">
        <v>20</v>
      </c>
      <c r="F1348" s="205"/>
      <c r="G1348" s="205">
        <f t="shared" si="6"/>
        <v>0</v>
      </c>
      <c r="H1348" s="206" t="s">
        <v>1467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/>
      <c r="S1348" s="140"/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201">
        <v>479</v>
      </c>
      <c r="B1349" s="202" t="s">
        <v>1429</v>
      </c>
      <c r="C1349" s="203" t="s">
        <v>1433</v>
      </c>
      <c r="D1349" s="204"/>
      <c r="E1349" s="205"/>
      <c r="F1349" s="205"/>
      <c r="G1349" s="205"/>
      <c r="H1349" s="206"/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/>
      <c r="S1349" s="140"/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201">
        <v>480</v>
      </c>
      <c r="B1350" s="202" t="s">
        <v>1430</v>
      </c>
      <c r="C1350" s="203" t="s">
        <v>1452</v>
      </c>
      <c r="D1350" s="204" t="s">
        <v>242</v>
      </c>
      <c r="E1350" s="205">
        <v>12</v>
      </c>
      <c r="F1350" s="205"/>
      <c r="G1350" s="205">
        <f t="shared" si="6"/>
        <v>0</v>
      </c>
      <c r="H1350" s="206" t="s">
        <v>1467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/>
      <c r="S1350" s="140"/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201">
        <v>481</v>
      </c>
      <c r="B1351" s="202" t="s">
        <v>1431</v>
      </c>
      <c r="C1351" s="203" t="s">
        <v>1453</v>
      </c>
      <c r="D1351" s="204" t="s">
        <v>242</v>
      </c>
      <c r="E1351" s="205">
        <v>68</v>
      </c>
      <c r="F1351" s="205"/>
      <c r="G1351" s="205">
        <f t="shared" si="6"/>
        <v>0</v>
      </c>
      <c r="H1351" s="206" t="s">
        <v>1467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/>
      <c r="S1351" s="140"/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outlineLevel="1">
      <c r="A1352" s="201">
        <v>482</v>
      </c>
      <c r="B1352" s="202" t="s">
        <v>1432</v>
      </c>
      <c r="C1352" s="203" t="s">
        <v>1454</v>
      </c>
      <c r="D1352" s="204" t="s">
        <v>242</v>
      </c>
      <c r="E1352" s="205">
        <v>20</v>
      </c>
      <c r="F1352" s="205"/>
      <c r="G1352" s="205">
        <f t="shared" si="6"/>
        <v>0</v>
      </c>
      <c r="H1352" s="206" t="s">
        <v>1467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/>
      <c r="S1352" s="140"/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201">
        <v>483</v>
      </c>
      <c r="B1353" s="202" t="s">
        <v>1449</v>
      </c>
      <c r="C1353" s="203" t="s">
        <v>1433</v>
      </c>
      <c r="D1353" s="204"/>
      <c r="E1353" s="205"/>
      <c r="F1353" s="205"/>
      <c r="G1353" s="205">
        <f t="shared" si="6"/>
        <v>0</v>
      </c>
      <c r="H1353" s="206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/>
      <c r="S1353" s="140"/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ht="123.75" outlineLevel="1">
      <c r="A1354" s="201">
        <v>484</v>
      </c>
      <c r="B1354" s="202" t="s">
        <v>1434</v>
      </c>
      <c r="C1354" s="203" t="s">
        <v>1435</v>
      </c>
      <c r="D1354" s="204" t="s">
        <v>167</v>
      </c>
      <c r="E1354" s="205">
        <v>5.64</v>
      </c>
      <c r="F1354" s="205"/>
      <c r="G1354" s="205">
        <f t="shared" si="6"/>
        <v>0</v>
      </c>
      <c r="H1354" s="206" t="s">
        <v>1467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/>
      <c r="S1354" s="140"/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ht="33.75" outlineLevel="1">
      <c r="A1355" s="201">
        <v>485</v>
      </c>
      <c r="B1355" s="202" t="s">
        <v>1436</v>
      </c>
      <c r="C1355" s="203" t="s">
        <v>1437</v>
      </c>
      <c r="D1355" s="204" t="s">
        <v>167</v>
      </c>
      <c r="E1355" s="205">
        <v>10.94</v>
      </c>
      <c r="F1355" s="205"/>
      <c r="G1355" s="205">
        <f t="shared" si="6"/>
        <v>0</v>
      </c>
      <c r="H1355" s="206" t="s">
        <v>1467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/>
      <c r="S1355" s="140"/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201">
        <v>486</v>
      </c>
      <c r="B1356" s="202" t="s">
        <v>1438</v>
      </c>
      <c r="C1356" s="203" t="s">
        <v>1433</v>
      </c>
      <c r="D1356" s="204"/>
      <c r="E1356" s="205"/>
      <c r="F1356" s="205"/>
      <c r="G1356" s="205"/>
      <c r="H1356" s="206"/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/>
      <c r="S1356" s="140"/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ht="168.75" outlineLevel="1">
      <c r="A1357" s="201">
        <v>487</v>
      </c>
      <c r="B1357" s="202" t="s">
        <v>1439</v>
      </c>
      <c r="C1357" s="203" t="s">
        <v>1440</v>
      </c>
      <c r="D1357" s="204" t="s">
        <v>228</v>
      </c>
      <c r="E1357" s="205">
        <v>2.4</v>
      </c>
      <c r="F1357" s="205"/>
      <c r="G1357" s="205">
        <f t="shared" si="6"/>
        <v>0</v>
      </c>
      <c r="H1357" s="206" t="s">
        <v>1467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/>
      <c r="S1357" s="140"/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ht="90" outlineLevel="1">
      <c r="A1358" s="201">
        <v>488</v>
      </c>
      <c r="B1358" s="202" t="s">
        <v>1441</v>
      </c>
      <c r="C1358" s="203" t="s">
        <v>1442</v>
      </c>
      <c r="D1358" s="204" t="s">
        <v>242</v>
      </c>
      <c r="E1358" s="205">
        <v>1</v>
      </c>
      <c r="F1358" s="205"/>
      <c r="G1358" s="205">
        <f t="shared" si="6"/>
        <v>0</v>
      </c>
      <c r="H1358" s="206" t="s">
        <v>1467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/>
      <c r="S1358" s="140"/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ht="90" outlineLevel="1">
      <c r="A1359" s="201">
        <v>489</v>
      </c>
      <c r="B1359" s="202" t="s">
        <v>1443</v>
      </c>
      <c r="C1359" s="203" t="s">
        <v>1444</v>
      </c>
      <c r="D1359" s="204" t="s">
        <v>242</v>
      </c>
      <c r="E1359" s="205">
        <v>1</v>
      </c>
      <c r="F1359" s="205"/>
      <c r="G1359" s="205">
        <f t="shared" si="6"/>
        <v>0</v>
      </c>
      <c r="H1359" s="206" t="s">
        <v>1467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/>
      <c r="S1359" s="140"/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ht="67.5" outlineLevel="1">
      <c r="A1360" s="201">
        <v>490</v>
      </c>
      <c r="B1360" s="202" t="s">
        <v>1445</v>
      </c>
      <c r="C1360" s="203" t="s">
        <v>1471</v>
      </c>
      <c r="D1360" s="204" t="s">
        <v>228</v>
      </c>
      <c r="E1360" s="205">
        <v>31</v>
      </c>
      <c r="F1360" s="205"/>
      <c r="G1360" s="205">
        <f t="shared" si="6"/>
        <v>0</v>
      </c>
      <c r="H1360" s="206" t="s">
        <v>1467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/>
      <c r="S1360" s="140"/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ht="67.5" outlineLevel="1">
      <c r="A1361" s="201">
        <v>491</v>
      </c>
      <c r="B1361" s="202" t="s">
        <v>1446</v>
      </c>
      <c r="C1361" s="203" t="s">
        <v>1455</v>
      </c>
      <c r="D1361" s="204" t="s">
        <v>242</v>
      </c>
      <c r="E1361" s="205">
        <v>1</v>
      </c>
      <c r="F1361" s="205"/>
      <c r="G1361" s="205">
        <f t="shared" si="6"/>
        <v>0</v>
      </c>
      <c r="H1361" s="206" t="s">
        <v>1467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/>
      <c r="S1361" s="140"/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ht="191.25" outlineLevel="1">
      <c r="A1362" s="201">
        <v>492</v>
      </c>
      <c r="B1362" s="202" t="s">
        <v>1447</v>
      </c>
      <c r="C1362" s="203" t="s">
        <v>1448</v>
      </c>
      <c r="D1362" s="204" t="s">
        <v>242</v>
      </c>
      <c r="E1362" s="205">
        <v>1</v>
      </c>
      <c r="F1362" s="205"/>
      <c r="G1362" s="205">
        <f t="shared" si="6"/>
        <v>0</v>
      </c>
      <c r="H1362" s="206" t="s">
        <v>1467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/>
      <c r="S1362" s="140"/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ht="22.5" outlineLevel="1">
      <c r="A1363" s="201">
        <v>493</v>
      </c>
      <c r="B1363" s="202" t="s">
        <v>1472</v>
      </c>
      <c r="C1363" s="203" t="s">
        <v>1473</v>
      </c>
      <c r="D1363" s="204" t="s">
        <v>242</v>
      </c>
      <c r="E1363" s="205">
        <v>1</v>
      </c>
      <c r="F1363" s="205"/>
      <c r="G1363" s="205">
        <f t="shared" ref="G1363" si="7">ROUND(E1363*F1363,2)</f>
        <v>0</v>
      </c>
      <c r="H1363" s="206" t="s">
        <v>1467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/>
      <c r="S1363" s="140"/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ht="27.75" customHeight="1" outlineLevel="1">
      <c r="A1364" s="201">
        <v>494</v>
      </c>
      <c r="B1364" s="202" t="s">
        <v>1477</v>
      </c>
      <c r="C1364" s="203" t="s">
        <v>1480</v>
      </c>
      <c r="D1364" s="204" t="s">
        <v>228</v>
      </c>
      <c r="E1364" s="205">
        <v>40</v>
      </c>
      <c r="F1364" s="205"/>
      <c r="G1364" s="205">
        <f t="shared" ref="G1364:G1366" si="8">ROUND(E1364*F1364,2)</f>
        <v>0</v>
      </c>
      <c r="H1364" s="206" t="s">
        <v>1467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/>
      <c r="S1364" s="140"/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201">
        <v>495</v>
      </c>
      <c r="B1365" s="202" t="s">
        <v>1478</v>
      </c>
      <c r="C1365" s="203" t="s">
        <v>1481</v>
      </c>
      <c r="D1365" s="204"/>
      <c r="E1365" s="205"/>
      <c r="F1365" s="205"/>
      <c r="G1365" s="205"/>
      <c r="H1365" s="206"/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/>
      <c r="S1365" s="140"/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ht="22.5" outlineLevel="1">
      <c r="A1366" s="201">
        <v>496</v>
      </c>
      <c r="B1366" s="202" t="s">
        <v>1479</v>
      </c>
      <c r="C1366" s="203" t="s">
        <v>1482</v>
      </c>
      <c r="D1366" s="204" t="s">
        <v>242</v>
      </c>
      <c r="E1366" s="205">
        <v>1</v>
      </c>
      <c r="F1366" s="205"/>
      <c r="G1366" s="205">
        <f t="shared" si="8"/>
        <v>0</v>
      </c>
      <c r="H1366" s="206" t="s">
        <v>1467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/>
      <c r="S1366" s="140"/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201">
        <v>497</v>
      </c>
      <c r="B1367" s="202" t="s">
        <v>1049</v>
      </c>
      <c r="C1367" s="203" t="s">
        <v>1050</v>
      </c>
      <c r="D1367" s="204" t="s">
        <v>0</v>
      </c>
      <c r="E1367" s="205">
        <v>1.95</v>
      </c>
      <c r="F1367" s="205"/>
      <c r="G1367" s="205">
        <f t="shared" ref="G1367" si="9">ROUND(E1367*F1367,2)</f>
        <v>0</v>
      </c>
      <c r="H1367" s="206" t="s">
        <v>1466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125</v>
      </c>
      <c r="S1367" s="140"/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>
      <c r="A1368" s="142" t="s">
        <v>122</v>
      </c>
      <c r="B1368" s="144" t="s">
        <v>92</v>
      </c>
      <c r="C1368" s="160" t="s">
        <v>93</v>
      </c>
      <c r="D1368" s="184"/>
      <c r="E1368" s="146"/>
      <c r="F1368" s="197"/>
      <c r="G1368" s="146">
        <f>SUMIF(R1369:R1446,"&lt;&gt;NOR",G1369:G1446)</f>
        <v>0</v>
      </c>
      <c r="H1368" s="170"/>
      <c r="I1368" s="140"/>
      <c r="R1368" t="s">
        <v>123</v>
      </c>
    </row>
    <row r="1369" spans="1:47" outlineLevel="1">
      <c r="A1369" s="141">
        <v>498</v>
      </c>
      <c r="B1369" s="143" t="s">
        <v>1051</v>
      </c>
      <c r="C1369" s="158" t="s">
        <v>1052</v>
      </c>
      <c r="D1369" s="182" t="s">
        <v>167</v>
      </c>
      <c r="E1369" s="145">
        <v>737.91719999999998</v>
      </c>
      <c r="F1369" s="196"/>
      <c r="G1369" s="145">
        <f>ROUND(E1369*F1369,2)</f>
        <v>0</v>
      </c>
      <c r="H1369" s="169" t="s">
        <v>1466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125</v>
      </c>
      <c r="S1369" s="140"/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666</v>
      </c>
      <c r="D1370" s="183"/>
      <c r="E1370" s="174"/>
      <c r="F1370" s="196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127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/>
      <c r="B1371" s="143"/>
      <c r="C1371" s="159" t="s">
        <v>672</v>
      </c>
      <c r="D1371" s="183"/>
      <c r="E1371" s="174">
        <v>43</v>
      </c>
      <c r="F1371" s="196"/>
      <c r="G1371" s="145"/>
      <c r="H1371" s="169">
        <v>0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127</v>
      </c>
      <c r="S1371" s="140">
        <v>0</v>
      </c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674</v>
      </c>
      <c r="D1372" s="183"/>
      <c r="E1372" s="174">
        <v>22</v>
      </c>
      <c r="F1372" s="196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127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667</v>
      </c>
      <c r="D1373" s="183"/>
      <c r="E1373" s="174">
        <v>446</v>
      </c>
      <c r="F1373" s="196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127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677</v>
      </c>
      <c r="D1374" s="183"/>
      <c r="E1374" s="174">
        <v>128</v>
      </c>
      <c r="F1374" s="196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127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738</v>
      </c>
      <c r="D1375" s="183"/>
      <c r="E1375" s="174">
        <v>25</v>
      </c>
      <c r="F1375" s="196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127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1053</v>
      </c>
      <c r="D1376" s="183"/>
      <c r="E1376" s="174">
        <v>21.423200000000001</v>
      </c>
      <c r="F1376" s="196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127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739</v>
      </c>
      <c r="D1377" s="183"/>
      <c r="E1377" s="174">
        <v>21.3</v>
      </c>
      <c r="F1377" s="196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127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/>
      <c r="B1378" s="143"/>
      <c r="C1378" s="159" t="s">
        <v>1054</v>
      </c>
      <c r="D1378" s="183"/>
      <c r="E1378" s="174">
        <v>31.193999999999999</v>
      </c>
      <c r="F1378" s="196"/>
      <c r="G1378" s="145"/>
      <c r="H1378" s="169">
        <v>0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127</v>
      </c>
      <c r="S1378" s="140">
        <v>0</v>
      </c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>
        <v>499</v>
      </c>
      <c r="B1379" s="143" t="s">
        <v>1055</v>
      </c>
      <c r="C1379" s="158" t="s">
        <v>1056</v>
      </c>
      <c r="D1379" s="182" t="s">
        <v>228</v>
      </c>
      <c r="E1379" s="145">
        <v>543.5</v>
      </c>
      <c r="F1379" s="196"/>
      <c r="G1379" s="145">
        <f>ROUND(E1379*F1379,2)</f>
        <v>0</v>
      </c>
      <c r="H1379" s="169" t="s">
        <v>1466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125</v>
      </c>
      <c r="S1379" s="140"/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1057</v>
      </c>
      <c r="D1380" s="183"/>
      <c r="E1380" s="174">
        <v>543.5</v>
      </c>
      <c r="F1380" s="196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127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>
        <v>500</v>
      </c>
      <c r="B1381" s="143" t="s">
        <v>1058</v>
      </c>
      <c r="C1381" s="158" t="s">
        <v>1059</v>
      </c>
      <c r="D1381" s="182" t="s">
        <v>228</v>
      </c>
      <c r="E1381" s="145">
        <v>56.5</v>
      </c>
      <c r="F1381" s="196"/>
      <c r="G1381" s="145">
        <f>ROUND(E1381*F1381,2)</f>
        <v>0</v>
      </c>
      <c r="H1381" s="169" t="s">
        <v>1466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125</v>
      </c>
      <c r="S1381" s="140"/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666</v>
      </c>
      <c r="D1382" s="183"/>
      <c r="E1382" s="174"/>
      <c r="F1382" s="196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127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1060</v>
      </c>
      <c r="D1383" s="183"/>
      <c r="E1383" s="174">
        <v>31.5</v>
      </c>
      <c r="F1383" s="196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127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1061</v>
      </c>
      <c r="D1384" s="183"/>
      <c r="E1384" s="174">
        <v>25</v>
      </c>
      <c r="F1384" s="196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127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>
        <v>501</v>
      </c>
      <c r="B1385" s="143" t="s">
        <v>1062</v>
      </c>
      <c r="C1385" s="158" t="s">
        <v>1063</v>
      </c>
      <c r="D1385" s="182" t="s">
        <v>228</v>
      </c>
      <c r="E1385" s="145">
        <v>600</v>
      </c>
      <c r="F1385" s="196"/>
      <c r="G1385" s="145">
        <f>ROUND(E1385*F1385,2)</f>
        <v>0</v>
      </c>
      <c r="H1385" s="169" t="s">
        <v>1466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125</v>
      </c>
      <c r="S1385" s="140"/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1064</v>
      </c>
      <c r="D1386" s="183"/>
      <c r="E1386" s="174">
        <v>600</v>
      </c>
      <c r="F1386" s="196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127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ht="22.5" outlineLevel="1">
      <c r="A1387" s="141">
        <v>502</v>
      </c>
      <c r="B1387" s="143" t="s">
        <v>1065</v>
      </c>
      <c r="C1387" s="158" t="s">
        <v>1066</v>
      </c>
      <c r="D1387" s="182" t="s">
        <v>228</v>
      </c>
      <c r="E1387" s="145">
        <v>114.9</v>
      </c>
      <c r="F1387" s="196"/>
      <c r="G1387" s="145">
        <f>ROUND(E1387*F1387,2)</f>
        <v>0</v>
      </c>
      <c r="H1387" s="169" t="s">
        <v>1466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125</v>
      </c>
      <c r="S1387" s="140"/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outlineLevel="1">
      <c r="A1388" s="141"/>
      <c r="B1388" s="143"/>
      <c r="C1388" s="159" t="s">
        <v>666</v>
      </c>
      <c r="D1388" s="183"/>
      <c r="E1388" s="174"/>
      <c r="F1388" s="196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127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1067</v>
      </c>
      <c r="D1389" s="183"/>
      <c r="E1389" s="174"/>
      <c r="F1389" s="196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127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/>
      <c r="B1390" s="143"/>
      <c r="C1390" s="159" t="s">
        <v>1068</v>
      </c>
      <c r="D1390" s="183"/>
      <c r="E1390" s="174">
        <v>46.4</v>
      </c>
      <c r="F1390" s="196"/>
      <c r="G1390" s="145"/>
      <c r="H1390" s="169">
        <v>0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127</v>
      </c>
      <c r="S1390" s="140">
        <v>0</v>
      </c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1069</v>
      </c>
      <c r="D1391" s="183"/>
      <c r="E1391" s="174"/>
      <c r="F1391" s="196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127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1070</v>
      </c>
      <c r="D1392" s="183"/>
      <c r="E1392" s="174">
        <v>68.5</v>
      </c>
      <c r="F1392" s="196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127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ht="22.5" outlineLevel="1">
      <c r="A1393" s="141">
        <v>503</v>
      </c>
      <c r="B1393" s="143" t="s">
        <v>1071</v>
      </c>
      <c r="C1393" s="158" t="s">
        <v>1072</v>
      </c>
      <c r="D1393" s="182" t="s">
        <v>228</v>
      </c>
      <c r="E1393" s="145">
        <v>114.9</v>
      </c>
      <c r="F1393" s="196"/>
      <c r="G1393" s="145">
        <f>ROUND(E1393*F1393,2)</f>
        <v>0</v>
      </c>
      <c r="H1393" s="169" t="s">
        <v>1466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125</v>
      </c>
      <c r="S1393" s="140"/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/>
      <c r="B1394" s="143"/>
      <c r="C1394" s="159" t="s">
        <v>666</v>
      </c>
      <c r="D1394" s="183"/>
      <c r="E1394" s="174"/>
      <c r="F1394" s="196"/>
      <c r="G1394" s="145"/>
      <c r="H1394" s="169">
        <v>0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127</v>
      </c>
      <c r="S1394" s="140">
        <v>0</v>
      </c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outlineLevel="1">
      <c r="A1395" s="141"/>
      <c r="B1395" s="143"/>
      <c r="C1395" s="159" t="s">
        <v>1067</v>
      </c>
      <c r="D1395" s="183"/>
      <c r="E1395" s="174"/>
      <c r="F1395" s="196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127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1073</v>
      </c>
      <c r="D1396" s="183"/>
      <c r="E1396" s="174">
        <v>46.4</v>
      </c>
      <c r="F1396" s="196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127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/>
      <c r="B1397" s="143"/>
      <c r="C1397" s="159" t="s">
        <v>1069</v>
      </c>
      <c r="D1397" s="183"/>
      <c r="E1397" s="174"/>
      <c r="F1397" s="196"/>
      <c r="G1397" s="145"/>
      <c r="H1397" s="169">
        <v>0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127</v>
      </c>
      <c r="S1397" s="140">
        <v>0</v>
      </c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outlineLevel="1">
      <c r="A1398" s="141"/>
      <c r="B1398" s="143"/>
      <c r="C1398" s="159" t="s">
        <v>1074</v>
      </c>
      <c r="D1398" s="183"/>
      <c r="E1398" s="174">
        <v>68.5</v>
      </c>
      <c r="F1398" s="196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127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outlineLevel="1">
      <c r="A1399" s="141">
        <v>504</v>
      </c>
      <c r="B1399" s="143" t="s">
        <v>1075</v>
      </c>
      <c r="C1399" s="158" t="s">
        <v>1076</v>
      </c>
      <c r="D1399" s="182" t="s">
        <v>167</v>
      </c>
      <c r="E1399" s="145">
        <v>193</v>
      </c>
      <c r="F1399" s="196"/>
      <c r="G1399" s="145">
        <f>ROUND(E1399*F1399,2)</f>
        <v>0</v>
      </c>
      <c r="H1399" s="169" t="s">
        <v>1466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125</v>
      </c>
      <c r="S1399" s="140"/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outlineLevel="1">
      <c r="A1400" s="141"/>
      <c r="B1400" s="143"/>
      <c r="C1400" s="159" t="s">
        <v>666</v>
      </c>
      <c r="D1400" s="183"/>
      <c r="E1400" s="174"/>
      <c r="F1400" s="196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127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/>
      <c r="B1401" s="143"/>
      <c r="C1401" s="159" t="s">
        <v>672</v>
      </c>
      <c r="D1401" s="183"/>
      <c r="E1401" s="174">
        <v>43</v>
      </c>
      <c r="F1401" s="196"/>
      <c r="G1401" s="145"/>
      <c r="H1401" s="169">
        <v>0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127</v>
      </c>
      <c r="S1401" s="140">
        <v>0</v>
      </c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674</v>
      </c>
      <c r="D1402" s="183"/>
      <c r="E1402" s="174">
        <v>22</v>
      </c>
      <c r="F1402" s="196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127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677</v>
      </c>
      <c r="D1403" s="183"/>
      <c r="E1403" s="174">
        <v>128</v>
      </c>
      <c r="F1403" s="196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127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>
        <v>505</v>
      </c>
      <c r="B1404" s="143" t="s">
        <v>1077</v>
      </c>
      <c r="C1404" s="158" t="s">
        <v>1078</v>
      </c>
      <c r="D1404" s="182" t="s">
        <v>167</v>
      </c>
      <c r="E1404" s="145">
        <v>46.3</v>
      </c>
      <c r="F1404" s="196"/>
      <c r="G1404" s="145">
        <f>ROUND(E1404*F1404,2)</f>
        <v>0</v>
      </c>
      <c r="H1404" s="169" t="s">
        <v>1466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125</v>
      </c>
      <c r="S1404" s="140"/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/>
      <c r="B1405" s="143"/>
      <c r="C1405" s="159" t="s">
        <v>666</v>
      </c>
      <c r="D1405" s="183"/>
      <c r="E1405" s="174"/>
      <c r="F1405" s="196"/>
      <c r="G1405" s="145"/>
      <c r="H1405" s="169">
        <v>0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127</v>
      </c>
      <c r="S1405" s="140">
        <v>0</v>
      </c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738</v>
      </c>
      <c r="D1406" s="183"/>
      <c r="E1406" s="174">
        <v>25</v>
      </c>
      <c r="F1406" s="196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127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/>
      <c r="B1407" s="143"/>
      <c r="C1407" s="159" t="s">
        <v>739</v>
      </c>
      <c r="D1407" s="183"/>
      <c r="E1407" s="174">
        <v>21.3</v>
      </c>
      <c r="F1407" s="196"/>
      <c r="G1407" s="145"/>
      <c r="H1407" s="169">
        <v>0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127</v>
      </c>
      <c r="S1407" s="140">
        <v>0</v>
      </c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ht="22.5" outlineLevel="1">
      <c r="A1408" s="141">
        <v>506</v>
      </c>
      <c r="B1408" s="143" t="s">
        <v>1079</v>
      </c>
      <c r="C1408" s="158" t="s">
        <v>1080</v>
      </c>
      <c r="D1408" s="182" t="s">
        <v>167</v>
      </c>
      <c r="E1408" s="145">
        <v>446</v>
      </c>
      <c r="F1408" s="196"/>
      <c r="G1408" s="145">
        <f>ROUND(E1408*F1408,2)</f>
        <v>0</v>
      </c>
      <c r="H1408" s="169" t="s">
        <v>1466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125</v>
      </c>
      <c r="S1408" s="140"/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666</v>
      </c>
      <c r="D1409" s="183"/>
      <c r="E1409" s="174"/>
      <c r="F1409" s="196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127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/>
      <c r="B1410" s="143"/>
      <c r="C1410" s="159" t="s">
        <v>667</v>
      </c>
      <c r="D1410" s="183"/>
      <c r="E1410" s="174">
        <v>446</v>
      </c>
      <c r="F1410" s="196"/>
      <c r="G1410" s="145"/>
      <c r="H1410" s="169">
        <v>0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127</v>
      </c>
      <c r="S1410" s="140">
        <v>0</v>
      </c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>
        <v>507</v>
      </c>
      <c r="B1411" s="143" t="s">
        <v>1081</v>
      </c>
      <c r="C1411" s="158" t="s">
        <v>1082</v>
      </c>
      <c r="D1411" s="182" t="s">
        <v>167</v>
      </c>
      <c r="E1411" s="145">
        <v>737.91719999999998</v>
      </c>
      <c r="F1411" s="196"/>
      <c r="G1411" s="145">
        <f>ROUND(E1411*F1411,2)</f>
        <v>0</v>
      </c>
      <c r="H1411" s="169" t="s">
        <v>1466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125</v>
      </c>
      <c r="S1411" s="140"/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666</v>
      </c>
      <c r="D1412" s="183"/>
      <c r="E1412" s="174"/>
      <c r="F1412" s="196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127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672</v>
      </c>
      <c r="D1413" s="183"/>
      <c r="E1413" s="174">
        <v>43</v>
      </c>
      <c r="F1413" s="196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127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/>
      <c r="B1414" s="143"/>
      <c r="C1414" s="159" t="s">
        <v>674</v>
      </c>
      <c r="D1414" s="183"/>
      <c r="E1414" s="174">
        <v>22</v>
      </c>
      <c r="F1414" s="196"/>
      <c r="G1414" s="145"/>
      <c r="H1414" s="169">
        <v>0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127</v>
      </c>
      <c r="S1414" s="140">
        <v>0</v>
      </c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667</v>
      </c>
      <c r="D1415" s="183"/>
      <c r="E1415" s="174">
        <v>446</v>
      </c>
      <c r="F1415" s="196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127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677</v>
      </c>
      <c r="D1416" s="183"/>
      <c r="E1416" s="174">
        <v>128</v>
      </c>
      <c r="F1416" s="196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127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/>
      <c r="B1417" s="143"/>
      <c r="C1417" s="159" t="s">
        <v>738</v>
      </c>
      <c r="D1417" s="183"/>
      <c r="E1417" s="174">
        <v>25</v>
      </c>
      <c r="F1417" s="196"/>
      <c r="G1417" s="145"/>
      <c r="H1417" s="169">
        <v>0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127</v>
      </c>
      <c r="S1417" s="140">
        <v>0</v>
      </c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1053</v>
      </c>
      <c r="D1418" s="183"/>
      <c r="E1418" s="174">
        <v>21.423200000000001</v>
      </c>
      <c r="F1418" s="196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127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739</v>
      </c>
      <c r="D1419" s="183"/>
      <c r="E1419" s="174">
        <v>21.3</v>
      </c>
      <c r="F1419" s="196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127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1054</v>
      </c>
      <c r="D1420" s="183"/>
      <c r="E1420" s="174">
        <v>31.193999999999999</v>
      </c>
      <c r="F1420" s="196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127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>
        <v>508</v>
      </c>
      <c r="B1421" s="143" t="s">
        <v>1083</v>
      </c>
      <c r="C1421" s="158" t="s">
        <v>1084</v>
      </c>
      <c r="D1421" s="182" t="s">
        <v>228</v>
      </c>
      <c r="E1421" s="145">
        <v>600</v>
      </c>
      <c r="F1421" s="196"/>
      <c r="G1421" s="145">
        <f>ROUND(E1421*F1421,2)</f>
        <v>0</v>
      </c>
      <c r="H1421" s="169" t="s">
        <v>1466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125</v>
      </c>
      <c r="S1421" s="140"/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1064</v>
      </c>
      <c r="D1422" s="183"/>
      <c r="E1422" s="174">
        <v>600</v>
      </c>
      <c r="F1422" s="196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127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ht="22.5" outlineLevel="1">
      <c r="A1423" s="141">
        <v>509</v>
      </c>
      <c r="B1423" s="143" t="s">
        <v>1085</v>
      </c>
      <c r="C1423" s="158" t="s">
        <v>1086</v>
      </c>
      <c r="D1423" s="182" t="s">
        <v>167</v>
      </c>
      <c r="E1423" s="145">
        <v>227.92</v>
      </c>
      <c r="F1423" s="196"/>
      <c r="G1423" s="145">
        <f>ROUND(E1423*F1423,2)</f>
        <v>0</v>
      </c>
      <c r="H1423" s="169" t="s">
        <v>1467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125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outlineLevel="1">
      <c r="A1424" s="141"/>
      <c r="B1424" s="143"/>
      <c r="C1424" s="159" t="s">
        <v>666</v>
      </c>
      <c r="D1424" s="183"/>
      <c r="E1424" s="174"/>
      <c r="F1424" s="196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127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61" t="s">
        <v>646</v>
      </c>
      <c r="D1425" s="185"/>
      <c r="E1425" s="175"/>
      <c r="F1425" s="196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127</v>
      </c>
      <c r="S1425" s="140">
        <v>2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/>
      <c r="B1426" s="143"/>
      <c r="C1426" s="162" t="s">
        <v>909</v>
      </c>
      <c r="D1426" s="185"/>
      <c r="E1426" s="175">
        <v>43</v>
      </c>
      <c r="F1426" s="196"/>
      <c r="G1426" s="145"/>
      <c r="H1426" s="169">
        <v>0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127</v>
      </c>
      <c r="S1426" s="140">
        <v>2</v>
      </c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/>
      <c r="B1427" s="143"/>
      <c r="C1427" s="162" t="s">
        <v>911</v>
      </c>
      <c r="D1427" s="185"/>
      <c r="E1427" s="175">
        <v>22</v>
      </c>
      <c r="F1427" s="196"/>
      <c r="G1427" s="145"/>
      <c r="H1427" s="169">
        <v>0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127</v>
      </c>
      <c r="S1427" s="140">
        <v>2</v>
      </c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outlineLevel="1">
      <c r="A1428" s="141"/>
      <c r="B1428" s="143"/>
      <c r="C1428" s="162" t="s">
        <v>916</v>
      </c>
      <c r="D1428" s="185"/>
      <c r="E1428" s="175">
        <v>128</v>
      </c>
      <c r="F1428" s="196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127</v>
      </c>
      <c r="S1428" s="140">
        <v>2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62" t="s">
        <v>1087</v>
      </c>
      <c r="D1429" s="185"/>
      <c r="E1429" s="175">
        <v>14.2</v>
      </c>
      <c r="F1429" s="196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127</v>
      </c>
      <c r="S1429" s="140">
        <v>2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outlineLevel="1">
      <c r="A1430" s="141"/>
      <c r="B1430" s="143"/>
      <c r="C1430" s="161" t="s">
        <v>654</v>
      </c>
      <c r="D1430" s="185"/>
      <c r="E1430" s="175"/>
      <c r="F1430" s="196"/>
      <c r="G1430" s="145"/>
      <c r="H1430" s="169">
        <v>0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127</v>
      </c>
      <c r="S1430" s="140">
        <v>0</v>
      </c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outlineLevel="1">
      <c r="A1431" s="141"/>
      <c r="B1431" s="143"/>
      <c r="C1431" s="159" t="s">
        <v>1088</v>
      </c>
      <c r="D1431" s="183"/>
      <c r="E1431" s="174">
        <v>227.92</v>
      </c>
      <c r="F1431" s="196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127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ht="22.5" outlineLevel="1">
      <c r="A1432" s="141">
        <v>510</v>
      </c>
      <c r="B1432" s="143" t="s">
        <v>1089</v>
      </c>
      <c r="C1432" s="158" t="s">
        <v>1090</v>
      </c>
      <c r="D1432" s="182" t="s">
        <v>167</v>
      </c>
      <c r="E1432" s="145">
        <v>486.15</v>
      </c>
      <c r="F1432" s="196"/>
      <c r="G1432" s="145">
        <f>ROUND(E1432*F1432,2)</f>
        <v>0</v>
      </c>
      <c r="H1432" s="169" t="s">
        <v>1467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125</v>
      </c>
      <c r="S1432" s="140"/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outlineLevel="1">
      <c r="A1433" s="141"/>
      <c r="B1433" s="143"/>
      <c r="C1433" s="159" t="s">
        <v>666</v>
      </c>
      <c r="D1433" s="183"/>
      <c r="E1433" s="174"/>
      <c r="F1433" s="196"/>
      <c r="G1433" s="145"/>
      <c r="H1433" s="169">
        <v>0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127</v>
      </c>
      <c r="S1433" s="140">
        <v>0</v>
      </c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outlineLevel="1">
      <c r="A1434" s="141"/>
      <c r="B1434" s="143"/>
      <c r="C1434" s="159" t="s">
        <v>667</v>
      </c>
      <c r="D1434" s="183"/>
      <c r="E1434" s="174">
        <v>446</v>
      </c>
      <c r="F1434" s="196"/>
      <c r="G1434" s="145"/>
      <c r="H1434" s="169">
        <v>0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127</v>
      </c>
      <c r="S1434" s="140">
        <v>0</v>
      </c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outlineLevel="1">
      <c r="A1435" s="141"/>
      <c r="B1435" s="143"/>
      <c r="C1435" s="159" t="s">
        <v>1091</v>
      </c>
      <c r="D1435" s="183"/>
      <c r="E1435" s="174">
        <v>40.15</v>
      </c>
      <c r="F1435" s="196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127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ht="22.5" outlineLevel="1">
      <c r="A1436" s="141">
        <v>511</v>
      </c>
      <c r="B1436" s="143" t="s">
        <v>1092</v>
      </c>
      <c r="C1436" s="158" t="s">
        <v>1093</v>
      </c>
      <c r="D1436" s="182" t="s">
        <v>167</v>
      </c>
      <c r="E1436" s="145">
        <v>115.02370000000001</v>
      </c>
      <c r="F1436" s="196"/>
      <c r="G1436" s="145">
        <f>ROUND(E1436*F1436,2)</f>
        <v>0</v>
      </c>
      <c r="H1436" s="169" t="s">
        <v>1467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125</v>
      </c>
      <c r="S1436" s="140"/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/>
      <c r="B1437" s="143"/>
      <c r="C1437" s="159" t="s">
        <v>666</v>
      </c>
      <c r="D1437" s="183"/>
      <c r="E1437" s="174"/>
      <c r="F1437" s="196"/>
      <c r="G1437" s="145"/>
      <c r="H1437" s="169">
        <v>0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127</v>
      </c>
      <c r="S1437" s="140">
        <v>0</v>
      </c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61" t="s">
        <v>646</v>
      </c>
      <c r="D1438" s="185"/>
      <c r="E1438" s="175"/>
      <c r="F1438" s="196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127</v>
      </c>
      <c r="S1438" s="140">
        <v>2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62" t="s">
        <v>1094</v>
      </c>
      <c r="D1439" s="185"/>
      <c r="E1439" s="175">
        <v>25</v>
      </c>
      <c r="F1439" s="196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127</v>
      </c>
      <c r="S1439" s="140">
        <v>2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/>
      <c r="B1440" s="143"/>
      <c r="C1440" s="162" t="s">
        <v>1095</v>
      </c>
      <c r="D1440" s="185"/>
      <c r="E1440" s="175">
        <v>21.423200000000001</v>
      </c>
      <c r="F1440" s="196"/>
      <c r="G1440" s="145"/>
      <c r="H1440" s="169">
        <v>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127</v>
      </c>
      <c r="S1440" s="140">
        <v>2</v>
      </c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/>
      <c r="B1441" s="143"/>
      <c r="C1441" s="162" t="s">
        <v>1096</v>
      </c>
      <c r="D1441" s="185"/>
      <c r="E1441" s="175">
        <v>21.3</v>
      </c>
      <c r="F1441" s="196"/>
      <c r="G1441" s="145"/>
      <c r="H1441" s="169">
        <v>0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127</v>
      </c>
      <c r="S1441" s="140">
        <v>2</v>
      </c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62" t="s">
        <v>1097</v>
      </c>
      <c r="D1442" s="185"/>
      <c r="E1442" s="175">
        <v>31.193999999999999</v>
      </c>
      <c r="F1442" s="196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127</v>
      </c>
      <c r="S1442" s="140">
        <v>2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/>
      <c r="B1443" s="143"/>
      <c r="C1443" s="162" t="s">
        <v>1098</v>
      </c>
      <c r="D1443" s="185"/>
      <c r="E1443" s="175">
        <v>5.65</v>
      </c>
      <c r="F1443" s="196"/>
      <c r="G1443" s="145"/>
      <c r="H1443" s="169">
        <v>0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127</v>
      </c>
      <c r="S1443" s="140">
        <v>2</v>
      </c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61" t="s">
        <v>654</v>
      </c>
      <c r="D1444" s="185"/>
      <c r="E1444" s="175"/>
      <c r="F1444" s="196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127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1099</v>
      </c>
      <c r="D1445" s="183"/>
      <c r="E1445" s="174">
        <v>115.02370000000001</v>
      </c>
      <c r="F1445" s="196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127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512</v>
      </c>
      <c r="B1446" s="143" t="s">
        <v>1100</v>
      </c>
      <c r="C1446" s="158" t="s">
        <v>1101</v>
      </c>
      <c r="D1446" s="182" t="s">
        <v>0</v>
      </c>
      <c r="E1446" s="145">
        <v>6.5</v>
      </c>
      <c r="F1446" s="196"/>
      <c r="G1446" s="145">
        <f>ROUND(E1446*F1446,2)</f>
        <v>0</v>
      </c>
      <c r="H1446" s="169" t="s">
        <v>1466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125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>
      <c r="A1447" s="142" t="s">
        <v>122</v>
      </c>
      <c r="B1447" s="144" t="s">
        <v>94</v>
      </c>
      <c r="C1447" s="160" t="s">
        <v>95</v>
      </c>
      <c r="D1447" s="184"/>
      <c r="E1447" s="146"/>
      <c r="F1447" s="197"/>
      <c r="G1447" s="146">
        <f>SUMIF(R1448:R1474,"&lt;&gt;NOR",G1448:G1474)</f>
        <v>0</v>
      </c>
      <c r="H1447" s="170"/>
      <c r="I1447" s="140"/>
      <c r="R1447" t="s">
        <v>123</v>
      </c>
    </row>
    <row r="1448" spans="1:47" outlineLevel="1">
      <c r="A1448" s="141">
        <v>513</v>
      </c>
      <c r="B1448" s="143" t="s">
        <v>1102</v>
      </c>
      <c r="C1448" s="158" t="s">
        <v>1103</v>
      </c>
      <c r="D1448" s="182" t="s">
        <v>167</v>
      </c>
      <c r="E1448" s="145">
        <v>529</v>
      </c>
      <c r="F1448" s="196"/>
      <c r="G1448" s="145">
        <f>ROUND(E1448*F1448,2)</f>
        <v>0</v>
      </c>
      <c r="H1448" s="169" t="s">
        <v>1466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125</v>
      </c>
      <c r="S1448" s="140"/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outlineLevel="1">
      <c r="A1449" s="141"/>
      <c r="B1449" s="143"/>
      <c r="C1449" s="159" t="s">
        <v>666</v>
      </c>
      <c r="D1449" s="183"/>
      <c r="E1449" s="174"/>
      <c r="F1449" s="196"/>
      <c r="G1449" s="145"/>
      <c r="H1449" s="169">
        <v>0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127</v>
      </c>
      <c r="S1449" s="140">
        <v>0</v>
      </c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/>
      <c r="B1450" s="143"/>
      <c r="C1450" s="159" t="s">
        <v>671</v>
      </c>
      <c r="D1450" s="183"/>
      <c r="E1450" s="174">
        <v>199</v>
      </c>
      <c r="F1450" s="196"/>
      <c r="G1450" s="145"/>
      <c r="H1450" s="169">
        <v>0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127</v>
      </c>
      <c r="S1450" s="140">
        <v>0</v>
      </c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673</v>
      </c>
      <c r="D1451" s="183"/>
      <c r="E1451" s="174">
        <v>96</v>
      </c>
      <c r="F1451" s="196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127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675</v>
      </c>
      <c r="D1452" s="183"/>
      <c r="E1452" s="174">
        <v>52</v>
      </c>
      <c r="F1452" s="196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127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/>
      <c r="B1453" s="143"/>
      <c r="C1453" s="159" t="s">
        <v>668</v>
      </c>
      <c r="D1453" s="183"/>
      <c r="E1453" s="174">
        <v>90</v>
      </c>
      <c r="F1453" s="196"/>
      <c r="G1453" s="145"/>
      <c r="H1453" s="169">
        <v>0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127</v>
      </c>
      <c r="S1453" s="140">
        <v>0</v>
      </c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676</v>
      </c>
      <c r="D1454" s="183"/>
      <c r="E1454" s="174">
        <v>92</v>
      </c>
      <c r="F1454" s="196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127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>
        <v>514</v>
      </c>
      <c r="B1455" s="143" t="s">
        <v>1104</v>
      </c>
      <c r="C1455" s="158" t="s">
        <v>1105</v>
      </c>
      <c r="D1455" s="182" t="s">
        <v>228</v>
      </c>
      <c r="E1455" s="145">
        <v>449.5</v>
      </c>
      <c r="F1455" s="196"/>
      <c r="G1455" s="145">
        <f>ROUND(E1455*F1455,2)</f>
        <v>0</v>
      </c>
      <c r="H1455" s="169" t="s">
        <v>1467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125</v>
      </c>
      <c r="S1455" s="140"/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1106</v>
      </c>
      <c r="D1456" s="183"/>
      <c r="E1456" s="174">
        <v>449.5</v>
      </c>
      <c r="F1456" s="196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127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ht="22.5" outlineLevel="1">
      <c r="A1457" s="141">
        <v>515</v>
      </c>
      <c r="B1457" s="143" t="s">
        <v>1107</v>
      </c>
      <c r="C1457" s="158" t="s">
        <v>1576</v>
      </c>
      <c r="D1457" s="182" t="s">
        <v>167</v>
      </c>
      <c r="E1457" s="145">
        <v>529</v>
      </c>
      <c r="F1457" s="196"/>
      <c r="G1457" s="145">
        <f>ROUND(E1457*F1457,2)</f>
        <v>0</v>
      </c>
      <c r="H1457" s="169" t="s">
        <v>1466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125</v>
      </c>
      <c r="S1457" s="140"/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666</v>
      </c>
      <c r="D1458" s="183"/>
      <c r="E1458" s="174"/>
      <c r="F1458" s="196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127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outlineLevel="1">
      <c r="A1459" s="141"/>
      <c r="B1459" s="143"/>
      <c r="C1459" s="159" t="s">
        <v>671</v>
      </c>
      <c r="D1459" s="183"/>
      <c r="E1459" s="174">
        <v>199</v>
      </c>
      <c r="F1459" s="196"/>
      <c r="G1459" s="145"/>
      <c r="H1459" s="169">
        <v>0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127</v>
      </c>
      <c r="S1459" s="140">
        <v>0</v>
      </c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outlineLevel="1">
      <c r="A1460" s="141"/>
      <c r="B1460" s="143"/>
      <c r="C1460" s="159" t="s">
        <v>673</v>
      </c>
      <c r="D1460" s="183"/>
      <c r="E1460" s="174">
        <v>96</v>
      </c>
      <c r="F1460" s="196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127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675</v>
      </c>
      <c r="D1461" s="183"/>
      <c r="E1461" s="174">
        <v>52</v>
      </c>
      <c r="F1461" s="196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127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668</v>
      </c>
      <c r="D1462" s="183"/>
      <c r="E1462" s="174">
        <v>90</v>
      </c>
      <c r="F1462" s="196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127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/>
      <c r="B1463" s="143"/>
      <c r="C1463" s="159" t="s">
        <v>676</v>
      </c>
      <c r="D1463" s="183"/>
      <c r="E1463" s="174">
        <v>92</v>
      </c>
      <c r="F1463" s="196"/>
      <c r="G1463" s="145"/>
      <c r="H1463" s="169">
        <v>0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127</v>
      </c>
      <c r="S1463" s="140">
        <v>0</v>
      </c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ht="45" outlineLevel="1">
      <c r="A1464" s="141">
        <v>516</v>
      </c>
      <c r="B1464" s="143" t="s">
        <v>1108</v>
      </c>
      <c r="C1464" s="203" t="s">
        <v>1536</v>
      </c>
      <c r="D1464" s="182" t="s">
        <v>167</v>
      </c>
      <c r="E1464" s="145">
        <v>581.9</v>
      </c>
      <c r="F1464" s="196"/>
      <c r="G1464" s="145">
        <f>ROUND(E1464*F1464,2)</f>
        <v>0</v>
      </c>
      <c r="H1464" s="169" t="s">
        <v>1467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125</v>
      </c>
      <c r="S1464" s="140"/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666</v>
      </c>
      <c r="D1465" s="183"/>
      <c r="E1465" s="174"/>
      <c r="F1465" s="196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127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outlineLevel="1">
      <c r="A1466" s="141"/>
      <c r="B1466" s="143"/>
      <c r="C1466" s="161" t="s">
        <v>646</v>
      </c>
      <c r="D1466" s="185"/>
      <c r="E1466" s="175"/>
      <c r="F1466" s="196"/>
      <c r="G1466" s="145"/>
      <c r="H1466" s="169">
        <v>0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127</v>
      </c>
      <c r="S1466" s="140">
        <v>2</v>
      </c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outlineLevel="1">
      <c r="A1467" s="141"/>
      <c r="B1467" s="143"/>
      <c r="C1467" s="162" t="s">
        <v>908</v>
      </c>
      <c r="D1467" s="185"/>
      <c r="E1467" s="175">
        <v>199</v>
      </c>
      <c r="F1467" s="196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127</v>
      </c>
      <c r="S1467" s="140">
        <v>2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62" t="s">
        <v>910</v>
      </c>
      <c r="D1468" s="185"/>
      <c r="E1468" s="175">
        <v>96</v>
      </c>
      <c r="F1468" s="196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127</v>
      </c>
      <c r="S1468" s="140">
        <v>2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outlineLevel="1">
      <c r="A1469" s="141"/>
      <c r="B1469" s="143"/>
      <c r="C1469" s="162" t="s">
        <v>912</v>
      </c>
      <c r="D1469" s="185"/>
      <c r="E1469" s="175">
        <v>52</v>
      </c>
      <c r="F1469" s="196"/>
      <c r="G1469" s="145"/>
      <c r="H1469" s="169">
        <v>0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127</v>
      </c>
      <c r="S1469" s="140">
        <v>2</v>
      </c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outlineLevel="1">
      <c r="A1470" s="141"/>
      <c r="B1470" s="143"/>
      <c r="C1470" s="162" t="s">
        <v>914</v>
      </c>
      <c r="D1470" s="185"/>
      <c r="E1470" s="175">
        <v>90</v>
      </c>
      <c r="F1470" s="196"/>
      <c r="G1470" s="145"/>
      <c r="H1470" s="169">
        <v>0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127</v>
      </c>
      <c r="S1470" s="140">
        <v>2</v>
      </c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/>
      <c r="B1471" s="143"/>
      <c r="C1471" s="162" t="s">
        <v>915</v>
      </c>
      <c r="D1471" s="185"/>
      <c r="E1471" s="175">
        <v>92</v>
      </c>
      <c r="F1471" s="196"/>
      <c r="G1471" s="145"/>
      <c r="H1471" s="169">
        <v>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127</v>
      </c>
      <c r="S1471" s="140">
        <v>2</v>
      </c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61" t="s">
        <v>654</v>
      </c>
      <c r="D1472" s="185"/>
      <c r="E1472" s="175"/>
      <c r="F1472" s="196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127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/>
      <c r="B1473" s="143"/>
      <c r="C1473" s="159" t="s">
        <v>1109</v>
      </c>
      <c r="D1473" s="183"/>
      <c r="E1473" s="174">
        <v>581.9</v>
      </c>
      <c r="F1473" s="196"/>
      <c r="G1473" s="145"/>
      <c r="H1473" s="169">
        <v>0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127</v>
      </c>
      <c r="S1473" s="140">
        <v>0</v>
      </c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>
        <v>517</v>
      </c>
      <c r="B1474" s="143" t="s">
        <v>1110</v>
      </c>
      <c r="C1474" s="158" t="s">
        <v>1111</v>
      </c>
      <c r="D1474" s="182" t="s">
        <v>0</v>
      </c>
      <c r="E1474" s="145">
        <v>0.79</v>
      </c>
      <c r="F1474" s="196"/>
      <c r="G1474" s="145">
        <f>ROUND(E1474*F1474,2)</f>
        <v>0</v>
      </c>
      <c r="H1474" s="169" t="s">
        <v>1466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125</v>
      </c>
      <c r="S1474" s="140"/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>
      <c r="A1475" s="142" t="s">
        <v>122</v>
      </c>
      <c r="B1475" s="144" t="s">
        <v>96</v>
      </c>
      <c r="C1475" s="160" t="s">
        <v>97</v>
      </c>
      <c r="D1475" s="184"/>
      <c r="E1475" s="146"/>
      <c r="F1475" s="197"/>
      <c r="G1475" s="146">
        <f>SUMIF(R1476:R1514,"&lt;&gt;NOR",G1476:G1514)</f>
        <v>0</v>
      </c>
      <c r="H1475" s="170"/>
      <c r="I1475" s="140"/>
      <c r="R1475" t="s">
        <v>123</v>
      </c>
    </row>
    <row r="1476" spans="1:47" outlineLevel="1">
      <c r="A1476" s="141">
        <v>518</v>
      </c>
      <c r="B1476" s="143" t="s">
        <v>1112</v>
      </c>
      <c r="C1476" s="158" t="s">
        <v>1113</v>
      </c>
      <c r="D1476" s="204" t="s">
        <v>167</v>
      </c>
      <c r="E1476" s="205">
        <v>797.02</v>
      </c>
      <c r="F1476" s="196"/>
      <c r="G1476" s="145">
        <f>ROUND(E1476*F1476,2)</f>
        <v>0</v>
      </c>
      <c r="H1476" s="169" t="s">
        <v>1466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125</v>
      </c>
      <c r="S1476" s="140"/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/>
      <c r="B1477" s="143"/>
      <c r="C1477" s="159" t="s">
        <v>566</v>
      </c>
      <c r="D1477" s="208"/>
      <c r="E1477" s="209">
        <v>257.14</v>
      </c>
      <c r="F1477" s="196"/>
      <c r="G1477" s="145"/>
      <c r="H1477" s="169">
        <v>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127</v>
      </c>
      <c r="S1477" s="140">
        <v>0</v>
      </c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567</v>
      </c>
      <c r="D1478" s="208"/>
      <c r="E1478" s="209">
        <v>370.34</v>
      </c>
      <c r="F1478" s="196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127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/>
      <c r="B1479" s="143"/>
      <c r="C1479" s="159" t="s">
        <v>568</v>
      </c>
      <c r="D1479" s="208"/>
      <c r="E1479" s="209">
        <v>-50.3018</v>
      </c>
      <c r="F1479" s="196"/>
      <c r="G1479" s="145"/>
      <c r="H1479" s="169">
        <v>0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127</v>
      </c>
      <c r="S1479" s="140">
        <v>0</v>
      </c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outlineLevel="1">
      <c r="A1480" s="141"/>
      <c r="B1480" s="143"/>
      <c r="C1480" s="159" t="s">
        <v>569</v>
      </c>
      <c r="D1480" s="208"/>
      <c r="E1480" s="209">
        <v>-10.225</v>
      </c>
      <c r="F1480" s="196"/>
      <c r="G1480" s="145"/>
      <c r="H1480" s="169">
        <v>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127</v>
      </c>
      <c r="S1480" s="140">
        <v>0</v>
      </c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570</v>
      </c>
      <c r="D1481" s="208"/>
      <c r="E1481" s="209">
        <v>259.58</v>
      </c>
      <c r="F1481" s="196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127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outlineLevel="1">
      <c r="A1482" s="141"/>
      <c r="B1482" s="143"/>
      <c r="C1482" s="159" t="s">
        <v>571</v>
      </c>
      <c r="D1482" s="208"/>
      <c r="E1482" s="209">
        <v>-28.230499999999999</v>
      </c>
      <c r="F1482" s="196"/>
      <c r="G1482" s="145"/>
      <c r="H1482" s="169">
        <v>0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127</v>
      </c>
      <c r="S1482" s="140">
        <v>0</v>
      </c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outlineLevel="1">
      <c r="A1483" s="141"/>
      <c r="B1483" s="143"/>
      <c r="C1483" s="159" t="s">
        <v>572</v>
      </c>
      <c r="D1483" s="208"/>
      <c r="E1483" s="209">
        <v>-1.28</v>
      </c>
      <c r="F1483" s="196"/>
      <c r="G1483" s="145"/>
      <c r="H1483" s="169">
        <v>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127</v>
      </c>
      <c r="S1483" s="140">
        <v>0</v>
      </c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>
        <v>519</v>
      </c>
      <c r="B1484" s="143" t="s">
        <v>1114</v>
      </c>
      <c r="C1484" s="158" t="s">
        <v>1115</v>
      </c>
      <c r="D1484" s="204" t="s">
        <v>167</v>
      </c>
      <c r="E1484" s="205">
        <v>797.02</v>
      </c>
      <c r="F1484" s="196"/>
      <c r="G1484" s="145">
        <f>ROUND(E1484*F1484,2)</f>
        <v>0</v>
      </c>
      <c r="H1484" s="169" t="s">
        <v>1466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125</v>
      </c>
      <c r="S1484" s="140"/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outlineLevel="1">
      <c r="A1485" s="141"/>
      <c r="B1485" s="143"/>
      <c r="C1485" s="159" t="s">
        <v>566</v>
      </c>
      <c r="D1485" s="208"/>
      <c r="E1485" s="209">
        <v>257.14</v>
      </c>
      <c r="F1485" s="196"/>
      <c r="G1485" s="145"/>
      <c r="H1485" s="169">
        <v>0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127</v>
      </c>
      <c r="S1485" s="140">
        <v>0</v>
      </c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outlineLevel="1">
      <c r="A1486" s="141"/>
      <c r="B1486" s="143"/>
      <c r="C1486" s="159" t="s">
        <v>567</v>
      </c>
      <c r="D1486" s="208"/>
      <c r="E1486" s="209">
        <v>370.34</v>
      </c>
      <c r="F1486" s="196"/>
      <c r="G1486" s="145"/>
      <c r="H1486" s="169">
        <v>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127</v>
      </c>
      <c r="S1486" s="140">
        <v>0</v>
      </c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outlineLevel="1">
      <c r="A1487" s="141"/>
      <c r="B1487" s="143"/>
      <c r="C1487" s="159" t="s">
        <v>568</v>
      </c>
      <c r="D1487" s="208"/>
      <c r="E1487" s="209">
        <v>-50.3018</v>
      </c>
      <c r="F1487" s="196"/>
      <c r="G1487" s="145"/>
      <c r="H1487" s="169">
        <v>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127</v>
      </c>
      <c r="S1487" s="140">
        <v>0</v>
      </c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569</v>
      </c>
      <c r="D1488" s="208"/>
      <c r="E1488" s="209">
        <v>-10.225</v>
      </c>
      <c r="F1488" s="196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127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570</v>
      </c>
      <c r="D1489" s="208"/>
      <c r="E1489" s="209">
        <v>259.58</v>
      </c>
      <c r="F1489" s="196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127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outlineLevel="1">
      <c r="A1490" s="141"/>
      <c r="B1490" s="143"/>
      <c r="C1490" s="159" t="s">
        <v>571</v>
      </c>
      <c r="D1490" s="208"/>
      <c r="E1490" s="209">
        <v>-28.230499999999999</v>
      </c>
      <c r="F1490" s="196"/>
      <c r="G1490" s="145"/>
      <c r="H1490" s="169">
        <v>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127</v>
      </c>
      <c r="S1490" s="140">
        <v>0</v>
      </c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572</v>
      </c>
      <c r="D1491" s="208"/>
      <c r="E1491" s="209">
        <v>-1.28</v>
      </c>
      <c r="F1491" s="196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127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ht="22.5" outlineLevel="1">
      <c r="A1492" s="141">
        <v>520</v>
      </c>
      <c r="B1492" s="143" t="s">
        <v>1116</v>
      </c>
      <c r="C1492" s="158" t="s">
        <v>1117</v>
      </c>
      <c r="D1492" s="204" t="s">
        <v>228</v>
      </c>
      <c r="E1492" s="205">
        <v>897</v>
      </c>
      <c r="F1492" s="196"/>
      <c r="G1492" s="145">
        <f>ROUND(E1492*F1492,2)</f>
        <v>0</v>
      </c>
      <c r="H1492" s="169" t="s">
        <v>1467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125</v>
      </c>
      <c r="S1492" s="140"/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outlineLevel="1">
      <c r="A1493" s="141"/>
      <c r="B1493" s="143"/>
      <c r="C1493" s="159" t="s">
        <v>1118</v>
      </c>
      <c r="D1493" s="208"/>
      <c r="E1493" s="209">
        <v>495.5</v>
      </c>
      <c r="F1493" s="196"/>
      <c r="G1493" s="145"/>
      <c r="H1493" s="169">
        <v>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127</v>
      </c>
      <c r="S1493" s="140">
        <v>0</v>
      </c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1119</v>
      </c>
      <c r="D1494" s="208"/>
      <c r="E1494" s="209">
        <v>401.5</v>
      </c>
      <c r="F1494" s="196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127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>
        <v>521</v>
      </c>
      <c r="B1495" s="143" t="s">
        <v>1120</v>
      </c>
      <c r="C1495" s="158" t="s">
        <v>1121</v>
      </c>
      <c r="D1495" s="204" t="s">
        <v>167</v>
      </c>
      <c r="E1495" s="205">
        <v>797.02</v>
      </c>
      <c r="F1495" s="196"/>
      <c r="G1495" s="145">
        <f>ROUND(E1495*F1495,2)</f>
        <v>0</v>
      </c>
      <c r="H1495" s="169" t="s">
        <v>1466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125</v>
      </c>
      <c r="S1495" s="140"/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/>
      <c r="B1496" s="143"/>
      <c r="C1496" s="159" t="s">
        <v>566</v>
      </c>
      <c r="D1496" s="208"/>
      <c r="E1496" s="209">
        <v>257.14</v>
      </c>
      <c r="F1496" s="196"/>
      <c r="G1496" s="145"/>
      <c r="H1496" s="169">
        <v>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127</v>
      </c>
      <c r="S1496" s="140">
        <v>0</v>
      </c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159" t="s">
        <v>567</v>
      </c>
      <c r="D1497" s="208"/>
      <c r="E1497" s="209">
        <v>370.34</v>
      </c>
      <c r="F1497" s="196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127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568</v>
      </c>
      <c r="D1498" s="208"/>
      <c r="E1498" s="209">
        <v>-50.3018</v>
      </c>
      <c r="F1498" s="196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127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outlineLevel="1">
      <c r="A1499" s="141"/>
      <c r="B1499" s="143"/>
      <c r="C1499" s="159" t="s">
        <v>569</v>
      </c>
      <c r="D1499" s="208"/>
      <c r="E1499" s="209">
        <v>-10.225</v>
      </c>
      <c r="F1499" s="196"/>
      <c r="G1499" s="145"/>
      <c r="H1499" s="169">
        <v>0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127</v>
      </c>
      <c r="S1499" s="140">
        <v>0</v>
      </c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570</v>
      </c>
      <c r="D1500" s="208"/>
      <c r="E1500" s="209">
        <v>259.58</v>
      </c>
      <c r="F1500" s="196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127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571</v>
      </c>
      <c r="D1501" s="208"/>
      <c r="E1501" s="209">
        <v>-28.230499999999999</v>
      </c>
      <c r="F1501" s="196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127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/>
      <c r="B1502" s="143"/>
      <c r="C1502" s="159" t="s">
        <v>572</v>
      </c>
      <c r="D1502" s="208"/>
      <c r="E1502" s="209">
        <v>-1.28</v>
      </c>
      <c r="F1502" s="196"/>
      <c r="G1502" s="145"/>
      <c r="H1502" s="169">
        <v>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127</v>
      </c>
      <c r="S1502" s="140">
        <v>0</v>
      </c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>
        <v>522</v>
      </c>
      <c r="B1503" s="143" t="s">
        <v>1122</v>
      </c>
      <c r="C1503" s="158" t="s">
        <v>1123</v>
      </c>
      <c r="D1503" s="204" t="s">
        <v>167</v>
      </c>
      <c r="E1503" s="205">
        <v>876.72</v>
      </c>
      <c r="F1503" s="196"/>
      <c r="G1503" s="145">
        <f>ROUND(E1503*F1503,2)</f>
        <v>0</v>
      </c>
      <c r="H1503" s="169" t="s">
        <v>1467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125</v>
      </c>
      <c r="S1503" s="140"/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61" t="s">
        <v>646</v>
      </c>
      <c r="D1504" s="212"/>
      <c r="E1504" s="213"/>
      <c r="F1504" s="196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127</v>
      </c>
      <c r="S1504" s="140">
        <v>2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outlineLevel="1">
      <c r="A1505" s="141"/>
      <c r="B1505" s="143"/>
      <c r="C1505" s="162" t="s">
        <v>834</v>
      </c>
      <c r="D1505" s="212"/>
      <c r="E1505" s="213">
        <v>257.14</v>
      </c>
      <c r="F1505" s="196"/>
      <c r="G1505" s="145"/>
      <c r="H1505" s="169">
        <v>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127</v>
      </c>
      <c r="S1505" s="140">
        <v>2</v>
      </c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/>
      <c r="B1506" s="143"/>
      <c r="C1506" s="162" t="s">
        <v>835</v>
      </c>
      <c r="D1506" s="212"/>
      <c r="E1506" s="213">
        <v>370.34</v>
      </c>
      <c r="F1506" s="196"/>
      <c r="G1506" s="145"/>
      <c r="H1506" s="169">
        <v>0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127</v>
      </c>
      <c r="S1506" s="140">
        <v>2</v>
      </c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/>
      <c r="B1507" s="143"/>
      <c r="C1507" s="162" t="s">
        <v>836</v>
      </c>
      <c r="D1507" s="212"/>
      <c r="E1507" s="213">
        <v>-50.3018</v>
      </c>
      <c r="F1507" s="196"/>
      <c r="G1507" s="145"/>
      <c r="H1507" s="169">
        <v>0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127</v>
      </c>
      <c r="S1507" s="140">
        <v>2</v>
      </c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outlineLevel="1">
      <c r="A1508" s="141"/>
      <c r="B1508" s="143"/>
      <c r="C1508" s="162" t="s">
        <v>837</v>
      </c>
      <c r="D1508" s="212"/>
      <c r="E1508" s="213">
        <v>-10.225</v>
      </c>
      <c r="F1508" s="196"/>
      <c r="G1508" s="145"/>
      <c r="H1508" s="169">
        <v>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127</v>
      </c>
      <c r="S1508" s="140">
        <v>2</v>
      </c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62" t="s">
        <v>838</v>
      </c>
      <c r="D1509" s="212"/>
      <c r="E1509" s="213">
        <v>259.58</v>
      </c>
      <c r="F1509" s="196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127</v>
      </c>
      <c r="S1509" s="140">
        <v>2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/>
      <c r="B1510" s="143"/>
      <c r="C1510" s="162" t="s">
        <v>839</v>
      </c>
      <c r="D1510" s="212"/>
      <c r="E1510" s="213">
        <v>-28.230499999999999</v>
      </c>
      <c r="F1510" s="196"/>
      <c r="G1510" s="145"/>
      <c r="H1510" s="169">
        <v>0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127</v>
      </c>
      <c r="S1510" s="140">
        <v>2</v>
      </c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outlineLevel="1">
      <c r="A1511" s="141"/>
      <c r="B1511" s="143"/>
      <c r="C1511" s="162" t="s">
        <v>840</v>
      </c>
      <c r="D1511" s="212"/>
      <c r="E1511" s="213">
        <v>-1.28</v>
      </c>
      <c r="F1511" s="196"/>
      <c r="G1511" s="145"/>
      <c r="H1511" s="169">
        <v>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127</v>
      </c>
      <c r="S1511" s="140">
        <v>2</v>
      </c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61" t="s">
        <v>654</v>
      </c>
      <c r="D1512" s="212"/>
      <c r="E1512" s="213"/>
      <c r="F1512" s="196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127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/>
      <c r="B1513" s="143"/>
      <c r="C1513" s="159" t="s">
        <v>1533</v>
      </c>
      <c r="D1513" s="208"/>
      <c r="E1513" s="209">
        <v>876.72</v>
      </c>
      <c r="F1513" s="196"/>
      <c r="G1513" s="145"/>
      <c r="H1513" s="169">
        <v>0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127</v>
      </c>
      <c r="S1513" s="140">
        <v>0</v>
      </c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outlineLevel="1">
      <c r="A1514" s="141">
        <v>523</v>
      </c>
      <c r="B1514" s="143" t="s">
        <v>1124</v>
      </c>
      <c r="C1514" s="158" t="s">
        <v>1125</v>
      </c>
      <c r="D1514" s="204" t="s">
        <v>0</v>
      </c>
      <c r="E1514" s="205">
        <v>3.65</v>
      </c>
      <c r="F1514" s="205"/>
      <c r="G1514" s="145">
        <f>ROUND(E1514*F1514,2)</f>
        <v>0</v>
      </c>
      <c r="H1514" s="169" t="s">
        <v>1466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125</v>
      </c>
      <c r="S1514" s="140"/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>
      <c r="A1515" s="142" t="s">
        <v>122</v>
      </c>
      <c r="B1515" s="144" t="s">
        <v>98</v>
      </c>
      <c r="C1515" s="160" t="s">
        <v>99</v>
      </c>
      <c r="D1515" s="184"/>
      <c r="E1515" s="146"/>
      <c r="F1515" s="197"/>
      <c r="G1515" s="146">
        <f>SUMIF(R1516:R1520,"&lt;&gt;NOR",G1516:G1520)</f>
        <v>0</v>
      </c>
      <c r="H1515" s="170"/>
      <c r="I1515" s="140"/>
      <c r="R1515" t="s">
        <v>123</v>
      </c>
    </row>
    <row r="1516" spans="1:47" outlineLevel="1">
      <c r="A1516" s="141">
        <v>524</v>
      </c>
      <c r="B1516" s="143" t="s">
        <v>1126</v>
      </c>
      <c r="C1516" s="158" t="s">
        <v>1127</v>
      </c>
      <c r="D1516" s="182" t="s">
        <v>167</v>
      </c>
      <c r="E1516" s="145">
        <v>29.61</v>
      </c>
      <c r="F1516" s="196"/>
      <c r="G1516" s="145">
        <f>ROUND(E1516*F1516,2)</f>
        <v>0</v>
      </c>
      <c r="H1516" s="169" t="s">
        <v>1467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125</v>
      </c>
      <c r="S1516" s="140"/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/>
      <c r="B1517" s="143"/>
      <c r="C1517" s="159" t="s">
        <v>1128</v>
      </c>
      <c r="D1517" s="183"/>
      <c r="E1517" s="174">
        <v>10.8</v>
      </c>
      <c r="F1517" s="196"/>
      <c r="G1517" s="145"/>
      <c r="H1517" s="169">
        <v>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127</v>
      </c>
      <c r="S1517" s="140">
        <v>0</v>
      </c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outlineLevel="1">
      <c r="A1518" s="141"/>
      <c r="B1518" s="143"/>
      <c r="C1518" s="159" t="s">
        <v>1129</v>
      </c>
      <c r="D1518" s="183"/>
      <c r="E1518" s="174">
        <v>18.809999999999999</v>
      </c>
      <c r="F1518" s="196"/>
      <c r="G1518" s="145"/>
      <c r="H1518" s="169">
        <v>0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127</v>
      </c>
      <c r="S1518" s="140">
        <v>0</v>
      </c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outlineLevel="1">
      <c r="A1519" s="141">
        <v>525</v>
      </c>
      <c r="B1519" s="143" t="s">
        <v>1130</v>
      </c>
      <c r="C1519" s="158" t="s">
        <v>1131</v>
      </c>
      <c r="D1519" s="182" t="s">
        <v>167</v>
      </c>
      <c r="E1519" s="145">
        <v>165</v>
      </c>
      <c r="F1519" s="196"/>
      <c r="G1519" s="145">
        <f>ROUND(E1519*F1519,2)</f>
        <v>0</v>
      </c>
      <c r="H1519" s="169" t="s">
        <v>1466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125</v>
      </c>
      <c r="S1519" s="140"/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/>
      <c r="B1520" s="143"/>
      <c r="C1520" s="159" t="s">
        <v>1132</v>
      </c>
      <c r="D1520" s="183"/>
      <c r="E1520" s="174">
        <v>165</v>
      </c>
      <c r="F1520" s="196"/>
      <c r="G1520" s="145"/>
      <c r="H1520" s="169">
        <v>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127</v>
      </c>
      <c r="S1520" s="140">
        <v>0</v>
      </c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>
      <c r="A1521" s="142" t="s">
        <v>122</v>
      </c>
      <c r="B1521" s="144" t="s">
        <v>100</v>
      </c>
      <c r="C1521" s="160" t="s">
        <v>101</v>
      </c>
      <c r="D1521" s="184"/>
      <c r="E1521" s="146"/>
      <c r="F1521" s="197"/>
      <c r="G1521" s="146">
        <f>SUMIF(R1522:R1538,"&lt;&gt;NOR",G1522:G1538)</f>
        <v>0</v>
      </c>
      <c r="H1521" s="170"/>
      <c r="I1521" s="140"/>
      <c r="R1521" t="s">
        <v>123</v>
      </c>
    </row>
    <row r="1522" spans="1:47" outlineLevel="1">
      <c r="A1522" s="141">
        <v>526</v>
      </c>
      <c r="B1522" s="143" t="s">
        <v>1133</v>
      </c>
      <c r="C1522" s="158" t="s">
        <v>1134</v>
      </c>
      <c r="D1522" s="182" t="s">
        <v>167</v>
      </c>
      <c r="E1522" s="145">
        <v>3491.36</v>
      </c>
      <c r="F1522" s="196"/>
      <c r="G1522" s="145">
        <f>ROUND(E1522*F1522,2)</f>
        <v>0</v>
      </c>
      <c r="H1522" s="169" t="s">
        <v>1466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125</v>
      </c>
      <c r="S1522" s="140"/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outlineLevel="1">
      <c r="A1523" s="141"/>
      <c r="B1523" s="143"/>
      <c r="C1523" s="159" t="s">
        <v>1578</v>
      </c>
      <c r="D1523" s="183"/>
      <c r="E1523" s="174">
        <v>705.4</v>
      </c>
      <c r="F1523" s="196"/>
      <c r="G1523" s="145"/>
      <c r="H1523" s="169">
        <v>0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127</v>
      </c>
      <c r="S1523" s="140">
        <v>0</v>
      </c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1135</v>
      </c>
      <c r="D1524" s="183"/>
      <c r="E1524" s="174">
        <v>2785.95</v>
      </c>
      <c r="F1524" s="196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127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>
        <v>527</v>
      </c>
      <c r="B1525" s="143" t="s">
        <v>1136</v>
      </c>
      <c r="C1525" s="158" t="s">
        <v>1137</v>
      </c>
      <c r="D1525" s="182" t="s">
        <v>167</v>
      </c>
      <c r="E1525" s="145">
        <v>2443.9499999999998</v>
      </c>
      <c r="F1525" s="196"/>
      <c r="G1525" s="145">
        <f>ROUND(E1525*F1525,2)</f>
        <v>0</v>
      </c>
      <c r="H1525" s="169" t="s">
        <v>1466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125</v>
      </c>
      <c r="S1525" s="140"/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outlineLevel="1">
      <c r="A1526" s="141"/>
      <c r="B1526" s="143"/>
      <c r="C1526" s="159" t="s">
        <v>1138</v>
      </c>
      <c r="D1526" s="183"/>
      <c r="E1526" s="174"/>
      <c r="F1526" s="196"/>
      <c r="G1526" s="145"/>
      <c r="H1526" s="169">
        <v>0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127</v>
      </c>
      <c r="S1526" s="140">
        <v>0</v>
      </c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61" t="s">
        <v>646</v>
      </c>
      <c r="D1527" s="185"/>
      <c r="E1527" s="175"/>
      <c r="F1527" s="196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127</v>
      </c>
      <c r="S1527" s="140">
        <v>2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62" t="s">
        <v>1579</v>
      </c>
      <c r="D1528" s="185"/>
      <c r="E1528" s="175">
        <v>705.4</v>
      </c>
      <c r="F1528" s="196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127</v>
      </c>
      <c r="S1528" s="140">
        <v>2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outlineLevel="1">
      <c r="A1529" s="141"/>
      <c r="B1529" s="143"/>
      <c r="C1529" s="162" t="s">
        <v>1139</v>
      </c>
      <c r="D1529" s="185"/>
      <c r="E1529" s="175">
        <v>2785.95</v>
      </c>
      <c r="F1529" s="196"/>
      <c r="G1529" s="145"/>
      <c r="H1529" s="169">
        <v>0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127</v>
      </c>
      <c r="S1529" s="140">
        <v>2</v>
      </c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61" t="s">
        <v>654</v>
      </c>
      <c r="D1530" s="185"/>
      <c r="E1530" s="175"/>
      <c r="F1530" s="196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127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1580</v>
      </c>
      <c r="D1531" s="183"/>
      <c r="E1531" s="174">
        <v>2443.9499999999998</v>
      </c>
      <c r="F1531" s="196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127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outlineLevel="1">
      <c r="A1532" s="141">
        <v>528</v>
      </c>
      <c r="B1532" s="143" t="s">
        <v>1140</v>
      </c>
      <c r="C1532" s="158" t="s">
        <v>1141</v>
      </c>
      <c r="D1532" s="182" t="s">
        <v>167</v>
      </c>
      <c r="E1532" s="145">
        <v>1047.4100000000001</v>
      </c>
      <c r="F1532" s="196"/>
      <c r="G1532" s="145">
        <f>ROUND(E1532*F1532,2)</f>
        <v>0</v>
      </c>
      <c r="H1532" s="169" t="s">
        <v>1466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125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1142</v>
      </c>
      <c r="D1533" s="183"/>
      <c r="E1533" s="174"/>
      <c r="F1533" s="196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127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61" t="s">
        <v>646</v>
      </c>
      <c r="D1534" s="185"/>
      <c r="E1534" s="175"/>
      <c r="F1534" s="196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127</v>
      </c>
      <c r="S1534" s="140">
        <v>2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outlineLevel="1">
      <c r="A1535" s="141"/>
      <c r="B1535" s="143"/>
      <c r="C1535" s="162" t="s">
        <v>1579</v>
      </c>
      <c r="D1535" s="185"/>
      <c r="E1535" s="175">
        <v>705.4</v>
      </c>
      <c r="F1535" s="196"/>
      <c r="G1535" s="145"/>
      <c r="H1535" s="169">
        <v>0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127</v>
      </c>
      <c r="S1535" s="140">
        <v>2</v>
      </c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62" t="s">
        <v>1139</v>
      </c>
      <c r="D1536" s="185"/>
      <c r="E1536" s="175">
        <v>2785.95</v>
      </c>
      <c r="F1536" s="196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127</v>
      </c>
      <c r="S1536" s="140">
        <v>2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61" t="s">
        <v>654</v>
      </c>
      <c r="D1537" s="185"/>
      <c r="E1537" s="175"/>
      <c r="F1537" s="196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127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outlineLevel="1">
      <c r="A1538" s="141"/>
      <c r="B1538" s="143"/>
      <c r="C1538" s="159" t="s">
        <v>1581</v>
      </c>
      <c r="D1538" s="183"/>
      <c r="E1538" s="174">
        <v>1047.4100000000001</v>
      </c>
      <c r="F1538" s="196"/>
      <c r="G1538" s="145"/>
      <c r="H1538" s="169">
        <v>0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127</v>
      </c>
      <c r="S1538" s="140">
        <v>0</v>
      </c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>
      <c r="A1539" s="142" t="s">
        <v>122</v>
      </c>
      <c r="B1539" s="144" t="s">
        <v>102</v>
      </c>
      <c r="C1539" s="160" t="s">
        <v>103</v>
      </c>
      <c r="D1539" s="184"/>
      <c r="E1539" s="146"/>
      <c r="F1539" s="197"/>
      <c r="G1539" s="146">
        <f>SUMIF(R1540:R1550,"&lt;&gt;NOR",G1540:G1550)</f>
        <v>0</v>
      </c>
      <c r="H1539" s="170"/>
      <c r="I1539" s="140"/>
      <c r="R1539" t="s">
        <v>123</v>
      </c>
    </row>
    <row r="1540" spans="1:47" outlineLevel="1">
      <c r="A1540" s="141">
        <v>529</v>
      </c>
      <c r="B1540" s="143" t="s">
        <v>1143</v>
      </c>
      <c r="C1540" s="158" t="s">
        <v>1144</v>
      </c>
      <c r="D1540" s="182" t="s">
        <v>1018</v>
      </c>
      <c r="E1540" s="145">
        <v>5444.3760000000002</v>
      </c>
      <c r="F1540" s="196"/>
      <c r="G1540" s="145">
        <f>ROUND(E1540*F1540,2)</f>
        <v>0</v>
      </c>
      <c r="H1540" s="169" t="s">
        <v>1467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125</v>
      </c>
      <c r="S1540" s="140"/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outlineLevel="1">
      <c r="A1541" s="141"/>
      <c r="B1541" s="143"/>
      <c r="C1541" s="159" t="s">
        <v>1145</v>
      </c>
      <c r="D1541" s="183"/>
      <c r="E1541" s="174"/>
      <c r="F1541" s="196"/>
      <c r="G1541" s="145"/>
      <c r="H1541" s="169">
        <v>0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127</v>
      </c>
      <c r="S1541" s="140">
        <v>0</v>
      </c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1146</v>
      </c>
      <c r="D1542" s="183"/>
      <c r="E1542" s="174"/>
      <c r="F1542" s="196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127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1147</v>
      </c>
      <c r="D1543" s="183"/>
      <c r="E1543" s="174">
        <v>464</v>
      </c>
      <c r="F1543" s="196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127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outlineLevel="1">
      <c r="A1544" s="141"/>
      <c r="B1544" s="143"/>
      <c r="C1544" s="159" t="s">
        <v>1148</v>
      </c>
      <c r="D1544" s="183"/>
      <c r="E1544" s="174">
        <v>1030.2</v>
      </c>
      <c r="F1544" s="196"/>
      <c r="G1544" s="145"/>
      <c r="H1544" s="169">
        <v>0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127</v>
      </c>
      <c r="S1544" s="140">
        <v>0</v>
      </c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/>
      <c r="B1545" s="143"/>
      <c r="C1545" s="159" t="s">
        <v>1149</v>
      </c>
      <c r="D1545" s="183"/>
      <c r="E1545" s="174">
        <v>747.84</v>
      </c>
      <c r="F1545" s="196"/>
      <c r="G1545" s="145"/>
      <c r="H1545" s="169">
        <v>0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127</v>
      </c>
      <c r="S1545" s="140">
        <v>0</v>
      </c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1150</v>
      </c>
      <c r="D1546" s="183"/>
      <c r="E1546" s="174"/>
      <c r="F1546" s="196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127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outlineLevel="1">
      <c r="A1547" s="141"/>
      <c r="B1547" s="143"/>
      <c r="C1547" s="159" t="s">
        <v>1151</v>
      </c>
      <c r="D1547" s="183"/>
      <c r="E1547" s="174">
        <v>887.4</v>
      </c>
      <c r="F1547" s="196"/>
      <c r="G1547" s="145"/>
      <c r="H1547" s="169">
        <v>0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127</v>
      </c>
      <c r="S1547" s="140">
        <v>0</v>
      </c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1152</v>
      </c>
      <c r="D1548" s="183"/>
      <c r="E1548" s="174">
        <v>1604.8</v>
      </c>
      <c r="F1548" s="196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127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/>
      <c r="B1549" s="143"/>
      <c r="C1549" s="159" t="s">
        <v>1153</v>
      </c>
      <c r="D1549" s="183"/>
      <c r="E1549" s="174">
        <v>710.13599999999997</v>
      </c>
      <c r="F1549" s="196"/>
      <c r="G1549" s="145"/>
      <c r="H1549" s="169">
        <v>0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127</v>
      </c>
      <c r="S1549" s="140">
        <v>0</v>
      </c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outlineLevel="1">
      <c r="A1550" s="141">
        <v>530</v>
      </c>
      <c r="B1550" s="143" t="s">
        <v>1154</v>
      </c>
      <c r="C1550" s="158" t="s">
        <v>1155</v>
      </c>
      <c r="D1550" s="182" t="s">
        <v>0</v>
      </c>
      <c r="E1550" s="145">
        <v>9</v>
      </c>
      <c r="F1550" s="196"/>
      <c r="G1550" s="145">
        <f>ROUND(E1550*F1550,2)</f>
        <v>0</v>
      </c>
      <c r="H1550" s="169" t="s">
        <v>1467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125</v>
      </c>
      <c r="S1550" s="140"/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>
      <c r="A1551" s="142" t="s">
        <v>122</v>
      </c>
      <c r="B1551" s="144" t="s">
        <v>104</v>
      </c>
      <c r="C1551" s="160" t="s">
        <v>105</v>
      </c>
      <c r="D1551" s="184"/>
      <c r="E1551" s="146"/>
      <c r="F1551" s="197"/>
      <c r="G1551" s="146">
        <f>SUMIF(R1552:R1584,"&lt;&gt;NOR",G1552:G1584)</f>
        <v>0</v>
      </c>
      <c r="H1551" s="170"/>
      <c r="I1551" s="140"/>
      <c r="R1551" t="s">
        <v>123</v>
      </c>
    </row>
    <row r="1552" spans="1:47" outlineLevel="1">
      <c r="A1552" s="141">
        <v>531</v>
      </c>
      <c r="B1552" s="143" t="s">
        <v>1156</v>
      </c>
      <c r="C1552" s="158" t="s">
        <v>1157</v>
      </c>
      <c r="D1552" s="182" t="s">
        <v>167</v>
      </c>
      <c r="E1552" s="205">
        <v>3947.32</v>
      </c>
      <c r="F1552" s="196"/>
      <c r="G1552" s="145">
        <f>ROUND(E1552*F1552,2)</f>
        <v>0</v>
      </c>
      <c r="H1552" s="169"/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125</v>
      </c>
      <c r="S1552" s="140"/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/>
      <c r="B1553" s="143"/>
      <c r="C1553" s="159" t="s">
        <v>580</v>
      </c>
      <c r="D1553" s="183"/>
      <c r="E1553" s="174"/>
      <c r="F1553" s="196"/>
      <c r="G1553" s="145"/>
      <c r="H1553" s="169"/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127</v>
      </c>
      <c r="S1553" s="140">
        <v>0</v>
      </c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630</v>
      </c>
      <c r="D1554" s="183"/>
      <c r="E1554" s="174">
        <v>965</v>
      </c>
      <c r="F1554" s="196"/>
      <c r="G1554" s="145"/>
      <c r="H1554" s="169"/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127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631</v>
      </c>
      <c r="D1555" s="183"/>
      <c r="E1555" s="174">
        <v>112.2</v>
      </c>
      <c r="F1555" s="196"/>
      <c r="G1555" s="145"/>
      <c r="H1555" s="169"/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127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/>
      <c r="B1556" s="143"/>
      <c r="C1556" s="159" t="s">
        <v>632</v>
      </c>
      <c r="D1556" s="183"/>
      <c r="E1556" s="174">
        <v>77</v>
      </c>
      <c r="F1556" s="196"/>
      <c r="G1556" s="145"/>
      <c r="H1556" s="169"/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127</v>
      </c>
      <c r="S1556" s="140">
        <v>0</v>
      </c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/>
      <c r="B1557" s="143"/>
      <c r="C1557" s="159" t="s">
        <v>633</v>
      </c>
      <c r="D1557" s="183"/>
      <c r="E1557" s="174">
        <v>225</v>
      </c>
      <c r="F1557" s="196"/>
      <c r="G1557" s="145"/>
      <c r="H1557" s="169"/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127</v>
      </c>
      <c r="S1557" s="140">
        <v>0</v>
      </c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581</v>
      </c>
      <c r="D1558" s="183"/>
      <c r="E1558" s="174">
        <v>85</v>
      </c>
      <c r="F1558" s="196"/>
      <c r="G1558" s="145"/>
      <c r="H1558" s="169"/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127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outlineLevel="1">
      <c r="A1559" s="141"/>
      <c r="B1559" s="143"/>
      <c r="C1559" s="159" t="s">
        <v>1158</v>
      </c>
      <c r="D1559" s="183"/>
      <c r="E1559" s="174"/>
      <c r="F1559" s="196"/>
      <c r="G1559" s="145"/>
      <c r="H1559" s="169"/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127</v>
      </c>
      <c r="S1559" s="140">
        <v>0</v>
      </c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666</v>
      </c>
      <c r="D1560" s="183"/>
      <c r="E1560" s="174"/>
      <c r="F1560" s="196"/>
      <c r="G1560" s="145"/>
      <c r="H1560" s="169"/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127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/>
      <c r="B1561" s="143"/>
      <c r="C1561" s="159" t="s">
        <v>671</v>
      </c>
      <c r="D1561" s="183"/>
      <c r="E1561" s="174">
        <v>199</v>
      </c>
      <c r="F1561" s="196"/>
      <c r="G1561" s="145"/>
      <c r="H1561" s="169"/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127</v>
      </c>
      <c r="S1561" s="140">
        <v>0</v>
      </c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/>
      <c r="B1562" s="143"/>
      <c r="C1562" s="159" t="s">
        <v>672</v>
      </c>
      <c r="D1562" s="183"/>
      <c r="E1562" s="174">
        <v>43</v>
      </c>
      <c r="F1562" s="196"/>
      <c r="G1562" s="145"/>
      <c r="H1562" s="169"/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127</v>
      </c>
      <c r="S1562" s="140">
        <v>0</v>
      </c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/>
      <c r="B1563" s="143"/>
      <c r="C1563" s="159" t="s">
        <v>673</v>
      </c>
      <c r="D1563" s="183"/>
      <c r="E1563" s="174">
        <v>96</v>
      </c>
      <c r="F1563" s="196"/>
      <c r="G1563" s="145"/>
      <c r="H1563" s="169"/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127</v>
      </c>
      <c r="S1563" s="140">
        <v>0</v>
      </c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674</v>
      </c>
      <c r="D1564" s="183"/>
      <c r="E1564" s="174">
        <v>22</v>
      </c>
      <c r="F1564" s="196"/>
      <c r="G1564" s="145"/>
      <c r="H1564" s="169"/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127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outlineLevel="1">
      <c r="A1565" s="141"/>
      <c r="B1565" s="143"/>
      <c r="C1565" s="159" t="s">
        <v>675</v>
      </c>
      <c r="D1565" s="183"/>
      <c r="E1565" s="174">
        <v>52</v>
      </c>
      <c r="F1565" s="196"/>
      <c r="G1565" s="145"/>
      <c r="H1565" s="169"/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127</v>
      </c>
      <c r="S1565" s="140">
        <v>0</v>
      </c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159" t="s">
        <v>667</v>
      </c>
      <c r="D1566" s="183"/>
      <c r="E1566" s="174">
        <v>446</v>
      </c>
      <c r="F1566" s="196"/>
      <c r="G1566" s="145"/>
      <c r="H1566" s="169"/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127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/>
      <c r="B1567" s="143"/>
      <c r="C1567" s="159" t="s">
        <v>668</v>
      </c>
      <c r="D1567" s="183"/>
      <c r="E1567" s="174">
        <v>90</v>
      </c>
      <c r="F1567" s="196"/>
      <c r="G1567" s="145"/>
      <c r="H1567" s="169"/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127</v>
      </c>
      <c r="S1567" s="140">
        <v>0</v>
      </c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outlineLevel="1">
      <c r="A1568" s="141"/>
      <c r="B1568" s="143"/>
      <c r="C1568" s="159" t="s">
        <v>676</v>
      </c>
      <c r="D1568" s="183"/>
      <c r="E1568" s="174">
        <v>92</v>
      </c>
      <c r="F1568" s="196"/>
      <c r="G1568" s="145"/>
      <c r="H1568" s="169"/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127</v>
      </c>
      <c r="S1568" s="140">
        <v>0</v>
      </c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/>
      <c r="B1569" s="143"/>
      <c r="C1569" s="159" t="s">
        <v>677</v>
      </c>
      <c r="D1569" s="183"/>
      <c r="E1569" s="174">
        <v>128</v>
      </c>
      <c r="F1569" s="196"/>
      <c r="G1569" s="145"/>
      <c r="H1569" s="169"/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127</v>
      </c>
      <c r="S1569" s="140">
        <v>0</v>
      </c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738</v>
      </c>
      <c r="D1570" s="183"/>
      <c r="E1570" s="174">
        <v>25</v>
      </c>
      <c r="F1570" s="196"/>
      <c r="G1570" s="145"/>
      <c r="H1570" s="169"/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127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outlineLevel="1">
      <c r="A1571" s="141"/>
      <c r="B1571" s="143"/>
      <c r="C1571" s="159" t="s">
        <v>1053</v>
      </c>
      <c r="D1571" s="183"/>
      <c r="E1571" s="174">
        <v>21.423200000000001</v>
      </c>
      <c r="F1571" s="196"/>
      <c r="G1571" s="145"/>
      <c r="H1571" s="169"/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127</v>
      </c>
      <c r="S1571" s="140">
        <v>0</v>
      </c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739</v>
      </c>
      <c r="D1572" s="183"/>
      <c r="E1572" s="174">
        <v>21.3</v>
      </c>
      <c r="F1572" s="196"/>
      <c r="G1572" s="145"/>
      <c r="H1572" s="169"/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127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/>
      <c r="B1573" s="143"/>
      <c r="C1573" s="159" t="s">
        <v>1054</v>
      </c>
      <c r="D1573" s="183"/>
      <c r="E1573" s="174">
        <v>31.193999999999999</v>
      </c>
      <c r="F1573" s="196"/>
      <c r="G1573" s="145"/>
      <c r="H1573" s="169"/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127</v>
      </c>
      <c r="S1573" s="140">
        <v>0</v>
      </c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outlineLevel="1">
      <c r="A1574" s="141"/>
      <c r="B1574" s="143"/>
      <c r="C1574" s="159" t="s">
        <v>1158</v>
      </c>
      <c r="D1574" s="183"/>
      <c r="E1574" s="174"/>
      <c r="F1574" s="196"/>
      <c r="G1574" s="145"/>
      <c r="H1574" s="169"/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127</v>
      </c>
      <c r="S1574" s="140">
        <v>0</v>
      </c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/>
      <c r="B1575" s="143"/>
      <c r="C1575" s="159" t="s">
        <v>684</v>
      </c>
      <c r="D1575" s="183"/>
      <c r="E1575" s="174"/>
      <c r="F1575" s="196"/>
      <c r="G1575" s="145"/>
      <c r="H1575" s="169"/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127</v>
      </c>
      <c r="S1575" s="140">
        <v>0</v>
      </c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956</v>
      </c>
      <c r="D1576" s="183"/>
      <c r="E1576" s="174">
        <v>433</v>
      </c>
      <c r="F1576" s="196"/>
      <c r="G1576" s="145"/>
      <c r="H1576" s="169"/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127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/>
      <c r="B1577" s="143"/>
      <c r="C1577" s="159" t="s">
        <v>685</v>
      </c>
      <c r="D1577" s="183"/>
      <c r="E1577" s="174">
        <v>175</v>
      </c>
      <c r="F1577" s="196"/>
      <c r="G1577" s="145"/>
      <c r="H1577" s="169"/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127</v>
      </c>
      <c r="S1577" s="140">
        <v>0</v>
      </c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846</v>
      </c>
      <c r="D1578" s="183"/>
      <c r="E1578" s="174">
        <v>53.1</v>
      </c>
      <c r="F1578" s="196"/>
      <c r="G1578" s="145"/>
      <c r="H1578" s="169"/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127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/>
      <c r="B1579" s="143"/>
      <c r="C1579" s="159" t="s">
        <v>847</v>
      </c>
      <c r="D1579" s="183"/>
      <c r="E1579" s="174">
        <v>385</v>
      </c>
      <c r="F1579" s="196"/>
      <c r="G1579" s="145"/>
      <c r="H1579" s="169"/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127</v>
      </c>
      <c r="S1579" s="140">
        <v>0</v>
      </c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848</v>
      </c>
      <c r="D1580" s="183"/>
      <c r="E1580" s="174">
        <v>92.7</v>
      </c>
      <c r="F1580" s="196"/>
      <c r="G1580" s="145"/>
      <c r="H1580" s="169"/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127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/>
      <c r="B1581" s="143"/>
      <c r="C1581" s="159" t="s">
        <v>849</v>
      </c>
      <c r="D1581" s="183"/>
      <c r="E1581" s="174">
        <v>9</v>
      </c>
      <c r="F1581" s="196"/>
      <c r="G1581" s="145"/>
      <c r="H1581" s="169"/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127</v>
      </c>
      <c r="S1581" s="140">
        <v>0</v>
      </c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850</v>
      </c>
      <c r="D1582" s="183"/>
      <c r="E1582" s="174">
        <v>35</v>
      </c>
      <c r="F1582" s="196"/>
      <c r="G1582" s="145"/>
      <c r="H1582" s="169"/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127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/>
      <c r="B1583" s="143"/>
      <c r="C1583" s="159" t="s">
        <v>851</v>
      </c>
      <c r="D1583" s="183"/>
      <c r="E1583" s="174">
        <v>23.4</v>
      </c>
      <c r="F1583" s="196"/>
      <c r="G1583" s="145"/>
      <c r="H1583" s="169"/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127</v>
      </c>
      <c r="S1583" s="140">
        <v>0</v>
      </c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52"/>
      <c r="B1584" s="153"/>
      <c r="C1584" s="163" t="s">
        <v>852</v>
      </c>
      <c r="D1584" s="186"/>
      <c r="E1584" s="176">
        <v>10</v>
      </c>
      <c r="F1584" s="198"/>
      <c r="G1584" s="198"/>
      <c r="H1584" s="171"/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127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18">
      <c r="B1585" s="7" t="s">
        <v>1158</v>
      </c>
      <c r="C1585" s="164" t="s">
        <v>1158</v>
      </c>
      <c r="D1585" s="9"/>
      <c r="E1585" s="177"/>
      <c r="F1585" s="6"/>
      <c r="G1585" s="6"/>
      <c r="H1585" s="9"/>
      <c r="P1585">
        <v>15</v>
      </c>
      <c r="Q1585">
        <v>21</v>
      </c>
    </row>
    <row r="1586" spans="1:18">
      <c r="A1586" s="154"/>
      <c r="B1586" s="155" t="s">
        <v>28</v>
      </c>
      <c r="C1586" s="165" t="s">
        <v>1158</v>
      </c>
      <c r="D1586" s="187"/>
      <c r="E1586" s="178"/>
      <c r="F1586" s="156"/>
      <c r="G1586" s="157">
        <f>G8+G36+G136+G258+G288+G371+G399+G414+G476+G611+G655+G662+G701+G723+G726+G787+G790+G845+G966+G1073+G1115+G1138+G1163+G1289+G1368+G1447+G1475+G1515+G1521+G1539+G1551</f>
        <v>0</v>
      </c>
      <c r="H1586" s="9"/>
      <c r="P1586" t="e">
        <f>SUMIF(#REF!,P1585,G7:G1584)</f>
        <v>#REF!</v>
      </c>
      <c r="Q1586" t="e">
        <f>SUMIF(#REF!,Q1585,G7:G1584)</f>
        <v>#REF!</v>
      </c>
      <c r="R1586" t="s">
        <v>1159</v>
      </c>
    </row>
  </sheetData>
  <sheetProtection password="CCE1" sheet="1" objects="1" scenarios="1"/>
  <protectedRanges>
    <protectedRange sqref="F9:F1584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2019-01-15T13:54:49Z</dcterms:modified>
</cp:coreProperties>
</file>